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Otwarcie wewnetrzne" sheetId="1" r:id="rId1"/>
  </sheets>
  <definedNames>
    <definedName name="_xlnm._FilterDatabase" localSheetId="0" hidden="1">'Otwarcie wewnetrzne'!$B$9:$V$9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1" i="1" l="1"/>
  <c r="Y11" i="1"/>
  <c r="Z11" i="1"/>
  <c r="AA11" i="1"/>
  <c r="X12" i="1"/>
  <c r="Y12" i="1"/>
  <c r="Z12" i="1"/>
  <c r="AA12" i="1"/>
  <c r="X13" i="1"/>
  <c r="Y13" i="1" s="1"/>
  <c r="AA13" i="1"/>
  <c r="X14" i="1"/>
  <c r="Z14" i="1" s="1"/>
  <c r="Y14" i="1"/>
  <c r="AA14" i="1"/>
  <c r="X15" i="1"/>
  <c r="Y15" i="1" s="1"/>
  <c r="AA15" i="1"/>
  <c r="X16" i="1"/>
  <c r="Y16" i="1"/>
  <c r="Z16" i="1"/>
  <c r="AA16" i="1"/>
  <c r="X17" i="1"/>
  <c r="Y17" i="1"/>
  <c r="Z17" i="1"/>
  <c r="AA17" i="1"/>
  <c r="X18" i="1"/>
  <c r="Y18" i="1" s="1"/>
  <c r="AA18" i="1"/>
  <c r="X19" i="1"/>
  <c r="Z19" i="1" s="1"/>
  <c r="Y19" i="1"/>
  <c r="AA19" i="1"/>
  <c r="X20" i="1"/>
  <c r="Y20" i="1" s="1"/>
  <c r="AA20" i="1"/>
  <c r="X21" i="1"/>
  <c r="Y21" i="1"/>
  <c r="Z21" i="1"/>
  <c r="AA21" i="1"/>
  <c r="X22" i="1"/>
  <c r="Y22" i="1"/>
  <c r="Z22" i="1"/>
  <c r="AA22" i="1"/>
  <c r="X23" i="1"/>
  <c r="Y23" i="1" s="1"/>
  <c r="AA23" i="1"/>
  <c r="X24" i="1"/>
  <c r="Z24" i="1" s="1"/>
  <c r="Y24" i="1"/>
  <c r="AA24" i="1"/>
  <c r="X25" i="1"/>
  <c r="Y25" i="1" s="1"/>
  <c r="AA25" i="1"/>
  <c r="X26" i="1"/>
  <c r="Y26" i="1"/>
  <c r="Z26" i="1"/>
  <c r="AA26" i="1"/>
  <c r="X27" i="1"/>
  <c r="Y27" i="1"/>
  <c r="Z27" i="1"/>
  <c r="AA27" i="1"/>
  <c r="X28" i="1"/>
  <c r="Y28" i="1" s="1"/>
  <c r="AA28" i="1"/>
  <c r="X29" i="1"/>
  <c r="Z29" i="1" s="1"/>
  <c r="Y29" i="1"/>
  <c r="AA29" i="1"/>
  <c r="X30" i="1"/>
  <c r="Y30" i="1" s="1"/>
  <c r="AA30" i="1"/>
  <c r="X31" i="1"/>
  <c r="Y31" i="1"/>
  <c r="Z31" i="1"/>
  <c r="AA31" i="1"/>
  <c r="X32" i="1"/>
  <c r="Y32" i="1"/>
  <c r="Z32" i="1"/>
  <c r="AA32" i="1"/>
  <c r="X33" i="1"/>
  <c r="Y33" i="1" s="1"/>
  <c r="AA33" i="1"/>
  <c r="X34" i="1"/>
  <c r="Z34" i="1" s="1"/>
  <c r="Y34" i="1"/>
  <c r="AA34" i="1"/>
  <c r="X35" i="1"/>
  <c r="Y35" i="1" s="1"/>
  <c r="AA35" i="1"/>
  <c r="X36" i="1"/>
  <c r="Y36" i="1"/>
  <c r="Z36" i="1"/>
  <c r="AA36" i="1"/>
  <c r="X37" i="1"/>
  <c r="Y37" i="1"/>
  <c r="Z37" i="1"/>
  <c r="AA37" i="1"/>
  <c r="X38" i="1"/>
  <c r="Y38" i="1" s="1"/>
  <c r="AA38" i="1"/>
  <c r="X39" i="1"/>
  <c r="Z39" i="1" s="1"/>
  <c r="Y39" i="1"/>
  <c r="AA39" i="1"/>
  <c r="X40" i="1"/>
  <c r="Y40" i="1" s="1"/>
  <c r="AA40" i="1"/>
  <c r="X41" i="1"/>
  <c r="Y41" i="1"/>
  <c r="Z41" i="1"/>
  <c r="AA41" i="1"/>
  <c r="X42" i="1"/>
  <c r="Y42" i="1"/>
  <c r="Z42" i="1"/>
  <c r="AA42" i="1"/>
  <c r="X43" i="1"/>
  <c r="Y43" i="1" s="1"/>
  <c r="AA43" i="1"/>
  <c r="X44" i="1"/>
  <c r="Z44" i="1" s="1"/>
  <c r="Y44" i="1"/>
  <c r="AA44" i="1"/>
  <c r="X45" i="1"/>
  <c r="Y45" i="1" s="1"/>
  <c r="AA45" i="1"/>
  <c r="Z45" i="1" l="1"/>
  <c r="Z40" i="1"/>
  <c r="Z35" i="1"/>
  <c r="Z30" i="1"/>
  <c r="Z25" i="1"/>
  <c r="Z20" i="1"/>
  <c r="Z15" i="1"/>
  <c r="Z43" i="1"/>
  <c r="Z38" i="1"/>
  <c r="Z33" i="1"/>
  <c r="Z28" i="1"/>
  <c r="Z23" i="1"/>
  <c r="Z18" i="1"/>
  <c r="Z13" i="1"/>
</calcChain>
</file>

<file path=xl/sharedStrings.xml><?xml version="1.0" encoding="utf-8"?>
<sst xmlns="http://schemas.openxmlformats.org/spreadsheetml/2006/main" count="40" uniqueCount="22">
  <si>
    <t>Ilość ofert</t>
  </si>
  <si>
    <t>Stosunek procenowy oferty najkorzystniejszej do śeredniej arytmetycznej ofert</t>
  </si>
  <si>
    <t>Stosunek procenowy oferty najkorzystniejszej do wartości szacunkowej brutto</t>
  </si>
  <si>
    <t>Wartość oferty najkorzystniejszej cenowo 
(wartość  brutto)</t>
  </si>
  <si>
    <t>brutto</t>
  </si>
  <si>
    <t>netto</t>
  </si>
  <si>
    <t>Nr części postępowania</t>
  </si>
  <si>
    <t>Wartość szacunkowa brutto, jaką Zamawiający zamierza przeznaczyc na realizację zamówienia</t>
  </si>
  <si>
    <t>Wartość szacunkowa netto, jaką Zamawiający zamierza przeznaczyc na realizację zamówienia</t>
  </si>
  <si>
    <t xml:space="preserve">Nr oferty
</t>
  </si>
  <si>
    <t>Konsorcjum firm: Urtica Sp. z o.o. i Polska Grupa Farmaceutyczna S.A.
ul. Krzemieniecka 120, 54-613 Wrocław/ul. Zbąszyńska 3, 91-342 Łódź</t>
  </si>
  <si>
    <t>Takeda Pharma Sp. z o.o.
ul. Prosta 68, 00-838 Warszawa</t>
  </si>
  <si>
    <t>Servier Polska Services Sp. Z o.o.
ul. Jana Kazimierza 10, 01-248 Warszawa</t>
  </si>
  <si>
    <t>NEUCA SPÓŁKA AKCYJNA
87-100 Toruń, ul. Forteczna 35-37</t>
  </si>
  <si>
    <t>MIP Pharma Polska Sp. z o.o.
ul. Orzechowa 5, 80-175 Gdańsk</t>
  </si>
  <si>
    <t>Lek S.A
95-010 Stryków ul. Podlipie 16</t>
  </si>
  <si>
    <t>Genesis Pharm Sp. z o.o. Sp.k. 
ul. Obywatelska 128/152 94-104 Łódź</t>
  </si>
  <si>
    <t>Farmacol Logistyka Sp. z o .o.
ul. Szopienicka 77 40-431 Katowice</t>
  </si>
  <si>
    <t>Centrala Farmaceutyczna Cefarm SA
ul. Jana Kazimierza 16, 01-248 Warszawa</t>
  </si>
  <si>
    <t>Bialmed Sp. z o.o. 
ul. Kazimierzowska 46/48/35, 02-546 Warszawa</t>
  </si>
  <si>
    <t xml:space="preserve">Nazwy i adresy wykonawców </t>
  </si>
  <si>
    <t>Informacja z otwarcia - postępowanie 3/ZP/2021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</si>
</sst>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7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6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9" fontId="0" fillId="0" borderId="0" xfId="2" applyFont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/>
    <xf numFmtId="44" fontId="0" fillId="0" borderId="0" xfId="1" applyFont="1"/>
    <xf numFmtId="44" fontId="1" fillId="0" borderId="0" xfId="1" applyFont="1"/>
    <xf numFmtId="2" fontId="0" fillId="0" borderId="0" xfId="0" applyNumberFormat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44" fontId="0" fillId="0" borderId="1" xfId="1" applyFont="1" applyBorder="1"/>
    <xf numFmtId="44" fontId="0" fillId="0" borderId="1" xfId="1" applyFont="1" applyBorder="1" applyAlignment="1">
      <alignment vertical="center"/>
    </xf>
    <xf numFmtId="44" fontId="0" fillId="0" borderId="1" xfId="1" applyFont="1" applyFill="1" applyBorder="1" applyAlignment="1">
      <alignment vertical="center"/>
    </xf>
    <xf numFmtId="44" fontId="1" fillId="0" borderId="1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1" fillId="0" borderId="1" xfId="1" applyFont="1" applyBorder="1" applyAlignment="1">
      <alignment vertical="center"/>
    </xf>
    <xf numFmtId="44" fontId="1" fillId="0" borderId="1" xfId="1" applyFont="1" applyFill="1" applyBorder="1" applyAlignment="1">
      <alignment vertical="center"/>
    </xf>
    <xf numFmtId="44" fontId="2" fillId="0" borderId="1" xfId="1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9" fontId="3" fillId="0" borderId="1" xfId="2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9" fontId="3" fillId="0" borderId="0" xfId="2" applyFont="1" applyBorder="1" applyAlignment="1">
      <alignment horizontal="center" vertical="center" wrapText="1"/>
    </xf>
    <xf numFmtId="44" fontId="4" fillId="0" borderId="0" xfId="1" applyFont="1" applyBorder="1" applyAlignment="1">
      <alignment horizontal="center" vertical="center" wrapText="1"/>
    </xf>
    <xf numFmtId="0" fontId="2" fillId="0" borderId="0" xfId="0" applyFont="1"/>
    <xf numFmtId="9" fontId="2" fillId="0" borderId="0" xfId="2" applyFont="1" applyAlignment="1">
      <alignment horizontal="center" vertical="center"/>
    </xf>
    <xf numFmtId="44" fontId="2" fillId="0" borderId="0" xfId="1" applyFont="1"/>
    <xf numFmtId="49" fontId="6" fillId="0" borderId="0" xfId="1" applyNumberFormat="1" applyFont="1"/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322580</xdr:colOff>
      <xdr:row>7</xdr:row>
      <xdr:rowOff>1073150</xdr:rowOff>
    </xdr:from>
    <xdr:to>
      <xdr:col>2</xdr:col>
      <xdr:colOff>816594</xdr:colOff>
      <xdr:row>7</xdr:row>
      <xdr:rowOff>1138094</xdr:rowOff>
    </xdr:to>
    <xdr:sp macro="" textlink="">
      <xdr:nvSpPr>
        <xdr:cNvPr id="2" name="Strzałka: w prawo 1">
          <a:extLst>
            <a:ext uri="{FF2B5EF4-FFF2-40B4-BE49-F238E27FC236}">
              <a16:creationId xmlns:a16="http://schemas.microsoft.com/office/drawing/2014/main" xmlns="" id="{0FB69124-2D6B-4FBD-A399-DD8D4AEA01A4}"/>
            </a:ext>
          </a:extLst>
        </xdr:cNvPr>
        <xdr:cNvSpPr/>
      </xdr:nvSpPr>
      <xdr:spPr>
        <a:xfrm>
          <a:off x="1541780" y="1276350"/>
          <a:ext cx="284464" cy="144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pl-PL"/>
        </a:p>
      </xdr:txBody>
    </xdr:sp>
    <xdr:clientData/>
  </xdr:twoCellAnchor>
  <xdr:twoCellAnchor>
    <xdr:from>
      <xdr:col>2</xdr:col>
      <xdr:colOff>107950</xdr:colOff>
      <xdr:row>8</xdr:row>
      <xdr:rowOff>538479</xdr:rowOff>
    </xdr:from>
    <xdr:to>
      <xdr:col>2</xdr:col>
      <xdr:colOff>956275</xdr:colOff>
      <xdr:row>8</xdr:row>
      <xdr:rowOff>584198</xdr:rowOff>
    </xdr:to>
    <xdr:sp macro="" textlink="">
      <xdr:nvSpPr>
        <xdr:cNvPr id="3" name="Strzałka: w prawo 2">
          <a:extLst>
            <a:ext uri="{FF2B5EF4-FFF2-40B4-BE49-F238E27FC236}">
              <a16:creationId xmlns:a16="http://schemas.microsoft.com/office/drawing/2014/main" xmlns="" id="{20207D0C-14C6-4361-8904-D763B22FB60F}"/>
            </a:ext>
          </a:extLst>
        </xdr:cNvPr>
        <xdr:cNvSpPr/>
      </xdr:nvSpPr>
      <xdr:spPr>
        <a:xfrm rot="10800000" flipH="1">
          <a:off x="1327150" y="1440179"/>
          <a:ext cx="499075" cy="126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pl-PL"/>
        </a:p>
      </xdr:txBody>
    </xdr:sp>
    <xdr:clientData/>
  </xdr:twoCellAnchor>
  <xdr:twoCellAnchor>
    <xdr:from>
      <xdr:col>2</xdr:col>
      <xdr:colOff>454660</xdr:colOff>
      <xdr:row>9</xdr:row>
      <xdr:rowOff>723900</xdr:rowOff>
    </xdr:from>
    <xdr:to>
      <xdr:col>2</xdr:col>
      <xdr:colOff>509523</xdr:colOff>
      <xdr:row>9</xdr:row>
      <xdr:rowOff>850900</xdr:rowOff>
    </xdr:to>
    <xdr:sp macro="" textlink="">
      <xdr:nvSpPr>
        <xdr:cNvPr id="4" name="Strzałka: w dół 3">
          <a:extLst>
            <a:ext uri="{FF2B5EF4-FFF2-40B4-BE49-F238E27FC236}">
              <a16:creationId xmlns:a16="http://schemas.microsoft.com/office/drawing/2014/main" xmlns="" id="{F411D394-8F19-4A11-A0D7-5A8539D6BF5F}"/>
            </a:ext>
          </a:extLst>
        </xdr:cNvPr>
        <xdr:cNvSpPr/>
      </xdr:nvSpPr>
      <xdr:spPr>
        <a:xfrm>
          <a:off x="1673860" y="1606550"/>
          <a:ext cx="54863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pl-PL"/>
        </a:p>
      </xdr:txBody>
    </xdr:sp>
    <xdr:clientData/>
  </xdr:twoCellAnchor>
  <xdr:twoCellAnchor>
    <xdr:from>
      <xdr:col>1</xdr:col>
      <xdr:colOff>727710</xdr:colOff>
      <xdr:row>9</xdr:row>
      <xdr:rowOff>730250</xdr:rowOff>
    </xdr:from>
    <xdr:to>
      <xdr:col>1</xdr:col>
      <xdr:colOff>773429</xdr:colOff>
      <xdr:row>9</xdr:row>
      <xdr:rowOff>971550</xdr:rowOff>
    </xdr:to>
    <xdr:sp macro="" textlink="">
      <xdr:nvSpPr>
        <xdr:cNvPr id="5" name="Strzałka: w dół 4">
          <a:extLst>
            <a:ext uri="{FF2B5EF4-FFF2-40B4-BE49-F238E27FC236}">
              <a16:creationId xmlns:a16="http://schemas.microsoft.com/office/drawing/2014/main" xmlns="" id="{AEC541D6-DC4F-47A7-BD7C-03E22FD30D68}"/>
            </a:ext>
          </a:extLst>
        </xdr:cNvPr>
        <xdr:cNvSpPr/>
      </xdr:nvSpPr>
      <xdr:spPr>
        <a:xfrm>
          <a:off x="1216660" y="1606550"/>
          <a:ext cx="1269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pl-PL"/>
        </a:p>
      </xdr:txBody>
    </xdr:sp>
    <xdr:clientData/>
  </xdr:twoCellAnchor>
  <xdr:twoCellAnchor>
    <xdr:from>
      <xdr:col>0</xdr:col>
      <xdr:colOff>727710</xdr:colOff>
      <xdr:row>9</xdr:row>
      <xdr:rowOff>730250</xdr:rowOff>
    </xdr:from>
    <xdr:to>
      <xdr:col>0</xdr:col>
      <xdr:colOff>773429</xdr:colOff>
      <xdr:row>9</xdr:row>
      <xdr:rowOff>971550</xdr:rowOff>
    </xdr:to>
    <xdr:sp macro="" textlink="">
      <xdr:nvSpPr>
        <xdr:cNvPr id="6" name="Strzałka: w dół 5">
          <a:extLst>
            <a:ext uri="{FF2B5EF4-FFF2-40B4-BE49-F238E27FC236}">
              <a16:creationId xmlns:a16="http://schemas.microsoft.com/office/drawing/2014/main" xmlns="" id="{BE37AD53-0149-43E5-BB3C-F2206BEE86F5}"/>
            </a:ext>
          </a:extLst>
        </xdr:cNvPr>
        <xdr:cNvSpPr/>
      </xdr:nvSpPr>
      <xdr:spPr>
        <a:xfrm>
          <a:off x="607060" y="1606550"/>
          <a:ext cx="1269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pl-PL"/>
        </a:p>
      </xdr:txBody>
    </xdr:sp>
    <xdr:clientData/>
  </xdr:twoCellAnchor>
  <xdr:twoCellAnchor>
    <xdr:from>
      <xdr:col>2</xdr:col>
      <xdr:colOff>2494</xdr:colOff>
      <xdr:row>8</xdr:row>
      <xdr:rowOff>488950</xdr:rowOff>
    </xdr:from>
    <xdr:to>
      <xdr:col>2</xdr:col>
      <xdr:colOff>7620</xdr:colOff>
      <xdr:row>8</xdr:row>
      <xdr:rowOff>517737</xdr:rowOff>
    </xdr:to>
    <xdr:cxnSp macro="">
      <xdr:nvCxnSpPr>
        <xdr:cNvPr id="7" name="Łącznik prosty 6">
          <a:extLst>
            <a:ext uri="{FF2B5EF4-FFF2-40B4-BE49-F238E27FC236}">
              <a16:creationId xmlns:a16="http://schemas.microsoft.com/office/drawing/2014/main" xmlns="" id="{720D3AD1-FD91-4B7B-B004-9BBC189DE9FA}"/>
            </a:ext>
          </a:extLst>
        </xdr:cNvPr>
        <xdr:cNvCxnSpPr/>
      </xdr:nvCxnSpPr>
      <xdr:spPr>
        <a:xfrm flipH="1" flipV="1">
          <a:off x="1221694" y="1441450"/>
          <a:ext cx="512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"/>
  <sheetViews>
    <sheetView tabSelected="1" topLeftCell="A6" workbookViewId="0">
      <selection activeCell="G23" sqref="G23"/>
    </sheetView>
  </sheetViews>
  <sheetFormatPr defaultRowHeight="12.75" x14ac:dyDescent="0.2"/>
  <cols>
    <col min="1" max="1" width="15.140625" customWidth="1"/>
    <col min="2" max="2" width="14" style="5" customWidth="1"/>
    <col min="3" max="3" width="15.42578125" style="5" customWidth="1"/>
    <col min="4" max="4" width="13.7109375" style="4" customWidth="1"/>
    <col min="5" max="6" width="13.7109375" style="3" customWidth="1"/>
    <col min="7" max="23" width="13.7109375" customWidth="1"/>
    <col min="24" max="24" width="14.5703125" customWidth="1"/>
    <col min="25" max="25" width="13.140625" style="2" customWidth="1"/>
    <col min="26" max="26" width="17.5703125" style="1" customWidth="1"/>
    <col min="27" max="27" width="10.85546875" customWidth="1"/>
    <col min="28" max="28" width="11.5703125" customWidth="1"/>
  </cols>
  <sheetData>
    <row r="1" spans="1:27" hidden="1" x14ac:dyDescent="0.2">
      <c r="C1" s="3"/>
      <c r="D1" s="3"/>
      <c r="E1"/>
      <c r="F1"/>
      <c r="X1" s="5"/>
      <c r="Y1" s="1"/>
    </row>
    <row r="2" spans="1:27" hidden="1" x14ac:dyDescent="0.2">
      <c r="C2" s="3"/>
      <c r="D2" s="3"/>
      <c r="E2"/>
      <c r="F2"/>
      <c r="X2" s="5"/>
      <c r="Y2" s="1"/>
    </row>
    <row r="3" spans="1:27" hidden="1" x14ac:dyDescent="0.2">
      <c r="C3" s="3"/>
      <c r="D3" s="3"/>
      <c r="E3"/>
      <c r="F3"/>
      <c r="X3" s="5"/>
      <c r="Y3" s="1"/>
    </row>
    <row r="4" spans="1:27" hidden="1" x14ac:dyDescent="0.2">
      <c r="C4" s="3"/>
      <c r="D4" s="3"/>
      <c r="E4"/>
      <c r="F4"/>
      <c r="X4" s="5"/>
      <c r="Y4" s="1"/>
    </row>
    <row r="5" spans="1:27" hidden="1" x14ac:dyDescent="0.2">
      <c r="C5" s="3"/>
      <c r="D5" s="3"/>
      <c r="E5"/>
      <c r="F5"/>
      <c r="X5" s="5"/>
      <c r="Y5" s="1"/>
    </row>
    <row r="6" spans="1:27" ht="15.75" x14ac:dyDescent="0.25">
      <c r="B6" s="31" t="s">
        <v>21</v>
      </c>
      <c r="C6" s="3"/>
      <c r="D6" s="3"/>
      <c r="E6"/>
      <c r="F6"/>
      <c r="X6" s="5"/>
      <c r="Y6" s="1"/>
    </row>
    <row r="7" spans="1:27" x14ac:dyDescent="0.2">
      <c r="C7" s="3"/>
      <c r="D7" s="3"/>
      <c r="E7"/>
      <c r="F7"/>
      <c r="X7" s="5"/>
      <c r="Y7" s="1"/>
    </row>
    <row r="8" spans="1:27" s="28" customFormat="1" ht="120.6" customHeight="1" x14ac:dyDescent="0.2">
      <c r="B8" s="30"/>
      <c r="C8" s="24" t="s">
        <v>20</v>
      </c>
      <c r="D8" s="32" t="s">
        <v>19</v>
      </c>
      <c r="E8" s="33"/>
      <c r="F8" s="32" t="s">
        <v>18</v>
      </c>
      <c r="G8" s="33"/>
      <c r="H8" s="32" t="s">
        <v>17</v>
      </c>
      <c r="I8" s="33"/>
      <c r="J8" s="32" t="s">
        <v>16</v>
      </c>
      <c r="K8" s="33"/>
      <c r="L8" s="32" t="s">
        <v>15</v>
      </c>
      <c r="M8" s="33"/>
      <c r="N8" s="32" t="s">
        <v>14</v>
      </c>
      <c r="O8" s="33"/>
      <c r="P8" s="32" t="s">
        <v>13</v>
      </c>
      <c r="Q8" s="33"/>
      <c r="R8" s="32" t="s">
        <v>12</v>
      </c>
      <c r="S8" s="33"/>
      <c r="T8" s="32" t="s">
        <v>11</v>
      </c>
      <c r="U8" s="33"/>
      <c r="V8" s="32" t="s">
        <v>10</v>
      </c>
      <c r="W8" s="33"/>
      <c r="X8" s="30"/>
      <c r="Y8" s="29"/>
      <c r="Z8" s="29"/>
    </row>
    <row r="9" spans="1:27" s="19" customFormat="1" ht="79.5" customHeight="1" x14ac:dyDescent="0.2">
      <c r="C9" s="24" t="s">
        <v>9</v>
      </c>
      <c r="D9" s="34">
        <v>1</v>
      </c>
      <c r="E9" s="35"/>
      <c r="F9" s="34">
        <v>2</v>
      </c>
      <c r="G9" s="35"/>
      <c r="H9" s="34">
        <v>3</v>
      </c>
      <c r="I9" s="35"/>
      <c r="J9" s="34">
        <v>4</v>
      </c>
      <c r="K9" s="35"/>
      <c r="L9" s="34">
        <v>5</v>
      </c>
      <c r="M9" s="35"/>
      <c r="N9" s="34">
        <v>6</v>
      </c>
      <c r="O9" s="35"/>
      <c r="P9" s="34">
        <v>7</v>
      </c>
      <c r="Q9" s="35"/>
      <c r="R9" s="34">
        <v>8</v>
      </c>
      <c r="S9" s="35"/>
      <c r="T9" s="34">
        <v>9</v>
      </c>
      <c r="U9" s="35"/>
      <c r="V9" s="36">
        <v>10</v>
      </c>
      <c r="W9" s="36"/>
      <c r="X9" s="27"/>
      <c r="Y9" s="26"/>
      <c r="Z9" s="26"/>
    </row>
    <row r="10" spans="1:27" s="19" customFormat="1" ht="79.5" customHeight="1" x14ac:dyDescent="0.2">
      <c r="A10" s="25" t="s">
        <v>8</v>
      </c>
      <c r="B10" s="25" t="s">
        <v>7</v>
      </c>
      <c r="C10" s="24" t="s">
        <v>6</v>
      </c>
      <c r="D10" s="24" t="s">
        <v>5</v>
      </c>
      <c r="E10" s="23" t="s">
        <v>4</v>
      </c>
      <c r="F10" s="24" t="s">
        <v>5</v>
      </c>
      <c r="G10" s="23" t="s">
        <v>4</v>
      </c>
      <c r="H10" s="24" t="s">
        <v>5</v>
      </c>
      <c r="I10" s="23" t="s">
        <v>4</v>
      </c>
      <c r="J10" s="24" t="s">
        <v>5</v>
      </c>
      <c r="K10" s="23" t="s">
        <v>4</v>
      </c>
      <c r="L10" s="24" t="s">
        <v>5</v>
      </c>
      <c r="M10" s="23" t="s">
        <v>4</v>
      </c>
      <c r="N10" s="24" t="s">
        <v>5</v>
      </c>
      <c r="O10" s="23" t="s">
        <v>4</v>
      </c>
      <c r="P10" s="24" t="s">
        <v>5</v>
      </c>
      <c r="Q10" s="23" t="s">
        <v>4</v>
      </c>
      <c r="R10" s="24" t="s">
        <v>5</v>
      </c>
      <c r="S10" s="23" t="s">
        <v>4</v>
      </c>
      <c r="T10" s="24" t="s">
        <v>5</v>
      </c>
      <c r="U10" s="23" t="s">
        <v>4</v>
      </c>
      <c r="V10" s="24" t="s">
        <v>5</v>
      </c>
      <c r="W10" s="23" t="s">
        <v>4</v>
      </c>
      <c r="X10" s="22" t="s">
        <v>3</v>
      </c>
      <c r="Y10" s="21" t="s">
        <v>2</v>
      </c>
      <c r="Z10" s="21" t="s">
        <v>1</v>
      </c>
      <c r="AA10" s="20" t="s">
        <v>0</v>
      </c>
    </row>
    <row r="11" spans="1:27" x14ac:dyDescent="0.2">
      <c r="A11" s="10">
        <v>11045.24</v>
      </c>
      <c r="B11" s="15">
        <v>11928.859199999999</v>
      </c>
      <c r="C11" s="14">
        <v>1</v>
      </c>
      <c r="D11" s="13"/>
      <c r="E11" s="17"/>
      <c r="F11" s="16"/>
      <c r="G11" s="16"/>
      <c r="H11" s="16">
        <v>10484.69</v>
      </c>
      <c r="I11" s="18">
        <v>11323.48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>
        <v>14414.11</v>
      </c>
      <c r="W11" s="16">
        <v>15567.21</v>
      </c>
      <c r="X11" s="10">
        <f t="shared" ref="X11:X45" si="0">MIN(E11,G11,I11,K11,M11,O11,Q11,S11,U11,W11)</f>
        <v>11323.48</v>
      </c>
      <c r="Y11" s="9">
        <f t="shared" ref="Y11:Y45" si="1">X11/B11</f>
        <v>0.9492508722041082</v>
      </c>
      <c r="Z11" s="9">
        <f t="shared" ref="Z11:Z45" si="2">IFERROR(X11/(AVERAGE(E11,G11,I11,K11,M11,O11,Q11,S11,U11,W11)),"brak ofert")</f>
        <v>0.84218590151461348</v>
      </c>
      <c r="AA11" s="8">
        <f t="shared" ref="AA11:AA45" si="3">COUNTA(D11:W11)/2</f>
        <v>2</v>
      </c>
    </row>
    <row r="12" spans="1:27" x14ac:dyDescent="0.2">
      <c r="A12" s="10">
        <v>5063.66</v>
      </c>
      <c r="B12" s="15">
        <v>5468.7527999999993</v>
      </c>
      <c r="C12" s="14">
        <v>2</v>
      </c>
      <c r="D12" s="13"/>
      <c r="E12" s="17"/>
      <c r="F12" s="16"/>
      <c r="G12" s="16"/>
      <c r="H12" s="16">
        <v>4233.43</v>
      </c>
      <c r="I12" s="16">
        <v>4572.08</v>
      </c>
      <c r="J12" s="16"/>
      <c r="K12" s="16"/>
      <c r="L12" s="16"/>
      <c r="M12" s="16"/>
      <c r="N12" s="16"/>
      <c r="O12" s="16"/>
      <c r="P12" s="16">
        <v>4444.1499999999996</v>
      </c>
      <c r="Q12" s="16">
        <v>4799.7</v>
      </c>
      <c r="R12" s="16"/>
      <c r="S12" s="16"/>
      <c r="T12" s="16"/>
      <c r="U12" s="16"/>
      <c r="V12" s="16">
        <v>4189.4799999999996</v>
      </c>
      <c r="W12" s="18">
        <v>4524.6499999999996</v>
      </c>
      <c r="X12" s="10">
        <f t="shared" si="0"/>
        <v>4524.6499999999996</v>
      </c>
      <c r="Y12" s="9">
        <f t="shared" si="1"/>
        <v>0.82736414781812784</v>
      </c>
      <c r="Z12" s="9">
        <f t="shared" si="2"/>
        <v>0.97679403990809155</v>
      </c>
      <c r="AA12" s="8">
        <f t="shared" si="3"/>
        <v>3</v>
      </c>
    </row>
    <row r="13" spans="1:27" x14ac:dyDescent="0.2">
      <c r="A13" s="10">
        <v>13799.24</v>
      </c>
      <c r="B13" s="15">
        <v>14903.179199999997</v>
      </c>
      <c r="C13" s="14">
        <v>3</v>
      </c>
      <c r="D13" s="13"/>
      <c r="E13" s="17"/>
      <c r="F13" s="16"/>
      <c r="G13" s="16"/>
      <c r="H13" s="16">
        <v>13688.32</v>
      </c>
      <c r="I13" s="16">
        <v>14783.38</v>
      </c>
      <c r="J13" s="16"/>
      <c r="K13" s="16"/>
      <c r="L13" s="16"/>
      <c r="M13" s="16"/>
      <c r="N13" s="16"/>
      <c r="O13" s="16"/>
      <c r="P13" s="16">
        <v>13898.68</v>
      </c>
      <c r="Q13" s="16">
        <v>15010.59</v>
      </c>
      <c r="R13" s="16"/>
      <c r="S13" s="16"/>
      <c r="T13" s="16"/>
      <c r="U13" s="16"/>
      <c r="V13" s="16">
        <v>12426.43</v>
      </c>
      <c r="W13" s="16">
        <v>13420.55</v>
      </c>
      <c r="X13" s="10">
        <f t="shared" si="0"/>
        <v>13420.55</v>
      </c>
      <c r="Y13" s="9">
        <f t="shared" si="1"/>
        <v>0.90051591139694553</v>
      </c>
      <c r="Z13" s="9">
        <f t="shared" si="2"/>
        <v>0.93166949441993085</v>
      </c>
      <c r="AA13" s="8">
        <f t="shared" si="3"/>
        <v>3</v>
      </c>
    </row>
    <row r="14" spans="1:27" x14ac:dyDescent="0.2">
      <c r="A14" s="10">
        <v>23785.17</v>
      </c>
      <c r="B14" s="15">
        <v>25687.983599999996</v>
      </c>
      <c r="C14" s="14">
        <v>4</v>
      </c>
      <c r="D14" s="13"/>
      <c r="E14" s="17"/>
      <c r="F14" s="16"/>
      <c r="G14" s="16"/>
      <c r="H14" s="16">
        <v>23955.78</v>
      </c>
      <c r="I14" s="16">
        <v>25872.240000000002</v>
      </c>
      <c r="J14" s="16"/>
      <c r="K14" s="16"/>
      <c r="L14" s="16"/>
      <c r="M14" s="16"/>
      <c r="N14" s="16"/>
      <c r="O14" s="16"/>
      <c r="P14" s="16">
        <v>24383.21</v>
      </c>
      <c r="Q14" s="16">
        <v>26333.86</v>
      </c>
      <c r="R14" s="16"/>
      <c r="S14" s="16"/>
      <c r="T14" s="16"/>
      <c r="U14" s="16"/>
      <c r="V14" s="16">
        <v>23775.43</v>
      </c>
      <c r="W14" s="16">
        <v>25677.439999999999</v>
      </c>
      <c r="X14" s="10">
        <f t="shared" si="0"/>
        <v>25677.439999999999</v>
      </c>
      <c r="Y14" s="9">
        <f t="shared" si="1"/>
        <v>0.99958955127953297</v>
      </c>
      <c r="Z14" s="9">
        <f t="shared" si="2"/>
        <v>0.98907060464894103</v>
      </c>
      <c r="AA14" s="8">
        <f t="shared" si="3"/>
        <v>3</v>
      </c>
    </row>
    <row r="15" spans="1:27" x14ac:dyDescent="0.2">
      <c r="A15" s="10">
        <v>19221.09</v>
      </c>
      <c r="B15" s="15">
        <v>20758.7772</v>
      </c>
      <c r="C15" s="14">
        <v>5</v>
      </c>
      <c r="D15" s="13"/>
      <c r="E15" s="17"/>
      <c r="F15" s="16"/>
      <c r="G15" s="16"/>
      <c r="H15" s="16">
        <v>16879.34</v>
      </c>
      <c r="I15" s="16">
        <v>18229.689999999999</v>
      </c>
      <c r="J15" s="16"/>
      <c r="K15" s="16"/>
      <c r="L15" s="16"/>
      <c r="M15" s="16"/>
      <c r="N15" s="16"/>
      <c r="O15" s="16"/>
      <c r="P15" s="16">
        <v>16289.13</v>
      </c>
      <c r="Q15" s="16">
        <v>17796.740000000002</v>
      </c>
      <c r="R15" s="16"/>
      <c r="S15" s="16"/>
      <c r="T15" s="16"/>
      <c r="U15" s="16"/>
      <c r="V15" s="16">
        <v>15671.22</v>
      </c>
      <c r="W15" s="16">
        <v>17121.89</v>
      </c>
      <c r="X15" s="10">
        <f t="shared" si="0"/>
        <v>17121.89</v>
      </c>
      <c r="Y15" s="9">
        <f t="shared" si="1"/>
        <v>0.82480243585831248</v>
      </c>
      <c r="Z15" s="9">
        <f t="shared" si="2"/>
        <v>0.96645895862747866</v>
      </c>
      <c r="AA15" s="8">
        <f t="shared" si="3"/>
        <v>3</v>
      </c>
    </row>
    <row r="16" spans="1:27" x14ac:dyDescent="0.2">
      <c r="A16" s="10">
        <v>24210.1</v>
      </c>
      <c r="B16" s="15">
        <v>26146.905194221759</v>
      </c>
      <c r="C16" s="14">
        <v>6</v>
      </c>
      <c r="D16" s="13"/>
      <c r="E16" s="17"/>
      <c r="F16" s="16"/>
      <c r="G16" s="16"/>
      <c r="H16" s="16">
        <v>25226.58</v>
      </c>
      <c r="I16" s="16">
        <v>27244.73</v>
      </c>
      <c r="J16" s="16"/>
      <c r="K16" s="16"/>
      <c r="L16" s="16"/>
      <c r="M16" s="16"/>
      <c r="N16" s="16"/>
      <c r="O16" s="16"/>
      <c r="P16" s="16">
        <v>25208.18</v>
      </c>
      <c r="Q16" s="16">
        <v>27224.81</v>
      </c>
      <c r="R16" s="16"/>
      <c r="S16" s="16"/>
      <c r="T16" s="16"/>
      <c r="U16" s="16"/>
      <c r="V16" s="16">
        <v>25345.49</v>
      </c>
      <c r="W16" s="16">
        <v>27373.16</v>
      </c>
      <c r="X16" s="10">
        <f t="shared" si="0"/>
        <v>27224.81</v>
      </c>
      <c r="Y16" s="9">
        <f t="shared" si="1"/>
        <v>1.0412249479535516</v>
      </c>
      <c r="Z16" s="9">
        <f t="shared" si="2"/>
        <v>0.99794398278649177</v>
      </c>
      <c r="AA16" s="8">
        <f t="shared" si="3"/>
        <v>3</v>
      </c>
    </row>
    <row r="17" spans="1:27" x14ac:dyDescent="0.2">
      <c r="A17" s="10">
        <v>34010.57</v>
      </c>
      <c r="B17" s="15">
        <v>36865.065600000009</v>
      </c>
      <c r="C17" s="14">
        <v>7</v>
      </c>
      <c r="D17" s="13"/>
      <c r="E17" s="17"/>
      <c r="F17" s="16"/>
      <c r="G17" s="16"/>
      <c r="H17" s="16">
        <v>31546.67</v>
      </c>
      <c r="I17" s="16">
        <v>34444.839999999997</v>
      </c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>
        <v>24744.86</v>
      </c>
      <c r="W17" s="16">
        <v>27085.34</v>
      </c>
      <c r="X17" s="10">
        <f t="shared" si="0"/>
        <v>27085.34</v>
      </c>
      <c r="Y17" s="9">
        <f t="shared" si="1"/>
        <v>0.73471563278596186</v>
      </c>
      <c r="Z17" s="9">
        <f t="shared" si="2"/>
        <v>0.88039202875727007</v>
      </c>
      <c r="AA17" s="8">
        <f t="shared" si="3"/>
        <v>2</v>
      </c>
    </row>
    <row r="18" spans="1:27" x14ac:dyDescent="0.2">
      <c r="A18" s="10">
        <v>11596.47</v>
      </c>
      <c r="B18" s="15">
        <v>12524.187600000001</v>
      </c>
      <c r="C18" s="14">
        <v>8</v>
      </c>
      <c r="D18" s="13"/>
      <c r="E18" s="17"/>
      <c r="F18" s="16"/>
      <c r="G18" s="16"/>
      <c r="H18" s="16">
        <v>11791.398999999999</v>
      </c>
      <c r="I18" s="16">
        <v>12744.99</v>
      </c>
      <c r="J18" s="16"/>
      <c r="K18" s="16"/>
      <c r="L18" s="16"/>
      <c r="M18" s="16"/>
      <c r="N18" s="16"/>
      <c r="O18" s="16"/>
      <c r="P18" s="16">
        <v>10926.51</v>
      </c>
      <c r="Q18" s="16">
        <v>11807.99</v>
      </c>
      <c r="R18" s="16"/>
      <c r="S18" s="16"/>
      <c r="T18" s="16"/>
      <c r="U18" s="16"/>
      <c r="V18" s="16">
        <v>10670.91</v>
      </c>
      <c r="W18" s="16">
        <v>11552.62</v>
      </c>
      <c r="X18" s="10">
        <f t="shared" si="0"/>
        <v>11552.62</v>
      </c>
      <c r="Y18" s="9">
        <f t="shared" si="1"/>
        <v>0.922424700824507</v>
      </c>
      <c r="Z18" s="9">
        <f t="shared" si="2"/>
        <v>0.95990261898431284</v>
      </c>
      <c r="AA18" s="8">
        <f t="shared" si="3"/>
        <v>3</v>
      </c>
    </row>
    <row r="19" spans="1:27" x14ac:dyDescent="0.2">
      <c r="A19" s="10">
        <v>27461.8</v>
      </c>
      <c r="B19" s="15">
        <v>29658.744000000002</v>
      </c>
      <c r="C19" s="14">
        <v>9</v>
      </c>
      <c r="D19" s="13"/>
      <c r="E19" s="17"/>
      <c r="F19" s="16"/>
      <c r="G19" s="16"/>
      <c r="H19" s="16"/>
      <c r="I19" s="16"/>
      <c r="J19" s="16"/>
      <c r="K19" s="16"/>
      <c r="L19" s="16">
        <v>29236</v>
      </c>
      <c r="M19" s="16">
        <v>31574.880000000001</v>
      </c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0">
        <f t="shared" si="0"/>
        <v>31574.880000000001</v>
      </c>
      <c r="Y19" s="9">
        <f t="shared" si="1"/>
        <v>1.0646061073928148</v>
      </c>
      <c r="Z19" s="9">
        <f t="shared" si="2"/>
        <v>1</v>
      </c>
      <c r="AA19" s="8">
        <f t="shared" si="3"/>
        <v>1</v>
      </c>
    </row>
    <row r="20" spans="1:27" x14ac:dyDescent="0.2">
      <c r="A20" s="10">
        <v>11907.5</v>
      </c>
      <c r="B20" s="15">
        <v>12860.1</v>
      </c>
      <c r="C20" s="14">
        <v>10</v>
      </c>
      <c r="D20" s="13"/>
      <c r="E20" s="17"/>
      <c r="F20" s="16"/>
      <c r="G20" s="16"/>
      <c r="H20" s="16">
        <v>16612.599999999999</v>
      </c>
      <c r="I20" s="16">
        <v>17941.63</v>
      </c>
      <c r="J20" s="16"/>
      <c r="K20" s="16"/>
      <c r="L20" s="16"/>
      <c r="M20" s="16"/>
      <c r="N20" s="16"/>
      <c r="O20" s="16"/>
      <c r="P20" s="16">
        <v>16592.66</v>
      </c>
      <c r="Q20" s="16">
        <v>17920.080000000002</v>
      </c>
      <c r="R20" s="16"/>
      <c r="S20" s="16"/>
      <c r="T20" s="16"/>
      <c r="U20" s="16"/>
      <c r="V20" s="16">
        <v>16590.54</v>
      </c>
      <c r="W20" s="16">
        <v>17917.78</v>
      </c>
      <c r="X20" s="10">
        <f t="shared" si="0"/>
        <v>17917.78</v>
      </c>
      <c r="Y20" s="9">
        <f t="shared" si="1"/>
        <v>1.3932846556403138</v>
      </c>
      <c r="Z20" s="9">
        <f t="shared" si="2"/>
        <v>0.99951375515089469</v>
      </c>
      <c r="AA20" s="8">
        <f t="shared" si="3"/>
        <v>3</v>
      </c>
    </row>
    <row r="21" spans="1:27" x14ac:dyDescent="0.2">
      <c r="A21" s="10">
        <v>145631.17000000001</v>
      </c>
      <c r="B21" s="15">
        <v>157281.66360000006</v>
      </c>
      <c r="C21" s="14">
        <v>11</v>
      </c>
      <c r="D21" s="13">
        <v>159260.63</v>
      </c>
      <c r="E21" s="17">
        <v>172001.49</v>
      </c>
      <c r="F21" s="16"/>
      <c r="G21" s="16"/>
      <c r="H21" s="16">
        <v>165853.93</v>
      </c>
      <c r="I21" s="16">
        <v>179122.21</v>
      </c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>
        <v>164185.82999999999</v>
      </c>
      <c r="W21" s="16">
        <v>177320.72</v>
      </c>
      <c r="X21" s="10">
        <f t="shared" si="0"/>
        <v>172001.49</v>
      </c>
      <c r="Y21" s="9">
        <f t="shared" si="1"/>
        <v>1.0935889541290427</v>
      </c>
      <c r="Z21" s="9">
        <f t="shared" si="2"/>
        <v>0.97645930294807548</v>
      </c>
      <c r="AA21" s="8">
        <f t="shared" si="3"/>
        <v>3</v>
      </c>
    </row>
    <row r="22" spans="1:27" x14ac:dyDescent="0.2">
      <c r="A22" s="10">
        <v>34850.449999999997</v>
      </c>
      <c r="B22" s="15">
        <v>37638.48599999999</v>
      </c>
      <c r="C22" s="14">
        <v>12</v>
      </c>
      <c r="D22" s="13"/>
      <c r="E22" s="17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0">
        <f t="shared" si="0"/>
        <v>0</v>
      </c>
      <c r="Y22" s="9">
        <f t="shared" si="1"/>
        <v>0</v>
      </c>
      <c r="Z22" s="9" t="str">
        <f t="shared" si="2"/>
        <v>brak ofert</v>
      </c>
      <c r="AA22" s="8">
        <f t="shared" si="3"/>
        <v>0</v>
      </c>
    </row>
    <row r="23" spans="1:27" x14ac:dyDescent="0.2">
      <c r="A23" s="10">
        <v>272</v>
      </c>
      <c r="B23" s="15">
        <v>293.76</v>
      </c>
      <c r="C23" s="14">
        <v>13</v>
      </c>
      <c r="D23" s="13"/>
      <c r="E23" s="17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>
        <v>314.5</v>
      </c>
      <c r="S23" s="16">
        <v>339.66</v>
      </c>
      <c r="T23" s="16"/>
      <c r="U23" s="16"/>
      <c r="V23" s="16"/>
      <c r="W23" s="16"/>
      <c r="X23" s="10">
        <f t="shared" si="0"/>
        <v>339.66</v>
      </c>
      <c r="Y23" s="9">
        <f t="shared" si="1"/>
        <v>1.1562500000000002</v>
      </c>
      <c r="Z23" s="9">
        <f t="shared" si="2"/>
        <v>1</v>
      </c>
      <c r="AA23" s="8">
        <f t="shared" si="3"/>
        <v>1</v>
      </c>
    </row>
    <row r="24" spans="1:27" x14ac:dyDescent="0.2">
      <c r="A24" s="10">
        <v>9262.6</v>
      </c>
      <c r="B24" s="15">
        <v>10003.608</v>
      </c>
      <c r="C24" s="14">
        <v>14</v>
      </c>
      <c r="D24" s="13"/>
      <c r="E24" s="17"/>
      <c r="F24" s="16">
        <v>8477.59</v>
      </c>
      <c r="G24" s="16">
        <v>9155.7999999999993</v>
      </c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0">
        <f t="shared" si="0"/>
        <v>9155.7999999999993</v>
      </c>
      <c r="Y24" s="9">
        <f t="shared" si="1"/>
        <v>0.91524977788014072</v>
      </c>
      <c r="Z24" s="9">
        <f t="shared" si="2"/>
        <v>1</v>
      </c>
      <c r="AA24" s="8">
        <f t="shared" si="3"/>
        <v>1</v>
      </c>
    </row>
    <row r="25" spans="1:27" x14ac:dyDescent="0.2">
      <c r="A25" s="10">
        <v>1407</v>
      </c>
      <c r="B25" s="15">
        <v>1519.56</v>
      </c>
      <c r="C25" s="14">
        <v>15</v>
      </c>
      <c r="D25" s="13"/>
      <c r="E25" s="17"/>
      <c r="F25" s="16"/>
      <c r="G25" s="16"/>
      <c r="H25" s="16">
        <v>1299.98</v>
      </c>
      <c r="I25" s="16">
        <v>1403.97</v>
      </c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>
        <v>1328.79</v>
      </c>
      <c r="W25" s="16">
        <v>1435.09</v>
      </c>
      <c r="X25" s="10">
        <f t="shared" si="0"/>
        <v>1403.97</v>
      </c>
      <c r="Y25" s="9">
        <f t="shared" si="1"/>
        <v>0.92393192766327104</v>
      </c>
      <c r="Z25" s="9">
        <f t="shared" si="2"/>
        <v>0.98903862546053978</v>
      </c>
      <c r="AA25" s="8">
        <f t="shared" si="3"/>
        <v>2</v>
      </c>
    </row>
    <row r="26" spans="1:27" x14ac:dyDescent="0.2">
      <c r="A26" s="10">
        <v>3584</v>
      </c>
      <c r="B26" s="15">
        <v>3870.7200000000003</v>
      </c>
      <c r="C26" s="14">
        <v>16</v>
      </c>
      <c r="D26" s="13"/>
      <c r="E26" s="17"/>
      <c r="F26" s="16"/>
      <c r="G26" s="16"/>
      <c r="H26" s="16">
        <v>3403.7</v>
      </c>
      <c r="I26" s="16">
        <v>3676</v>
      </c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>
        <v>3376.74</v>
      </c>
      <c r="W26" s="16">
        <v>3646.88</v>
      </c>
      <c r="X26" s="10">
        <f t="shared" si="0"/>
        <v>3646.88</v>
      </c>
      <c r="Y26" s="9">
        <f t="shared" si="1"/>
        <v>0.94217096560846558</v>
      </c>
      <c r="Z26" s="9">
        <f t="shared" si="2"/>
        <v>0.99602342247858766</v>
      </c>
      <c r="AA26" s="8">
        <f t="shared" si="3"/>
        <v>2</v>
      </c>
    </row>
    <row r="27" spans="1:27" x14ac:dyDescent="0.2">
      <c r="A27" s="10">
        <v>3331</v>
      </c>
      <c r="B27" s="15">
        <v>3597.48</v>
      </c>
      <c r="C27" s="14">
        <v>17</v>
      </c>
      <c r="D27" s="13"/>
      <c r="E27" s="17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>
        <v>4181.2700000000004</v>
      </c>
      <c r="Q27" s="16">
        <v>4515.78</v>
      </c>
      <c r="R27" s="16"/>
      <c r="S27" s="16"/>
      <c r="T27" s="16"/>
      <c r="U27" s="16"/>
      <c r="V27" s="16"/>
      <c r="W27" s="16"/>
      <c r="X27" s="10">
        <f t="shared" si="0"/>
        <v>4515.78</v>
      </c>
      <c r="Y27" s="9">
        <f t="shared" si="1"/>
        <v>1.2552620167450548</v>
      </c>
      <c r="Z27" s="9">
        <f t="shared" si="2"/>
        <v>1</v>
      </c>
      <c r="AA27" s="8">
        <f t="shared" si="3"/>
        <v>1</v>
      </c>
    </row>
    <row r="28" spans="1:27" x14ac:dyDescent="0.2">
      <c r="A28" s="10">
        <v>2800</v>
      </c>
      <c r="B28" s="15">
        <v>3024</v>
      </c>
      <c r="C28" s="14">
        <v>18</v>
      </c>
      <c r="D28" s="13"/>
      <c r="E28" s="12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0">
        <f t="shared" si="0"/>
        <v>0</v>
      </c>
      <c r="Y28" s="9">
        <f t="shared" si="1"/>
        <v>0</v>
      </c>
      <c r="Z28" s="9" t="str">
        <f t="shared" si="2"/>
        <v>brak ofert</v>
      </c>
      <c r="AA28" s="8">
        <f t="shared" si="3"/>
        <v>0</v>
      </c>
    </row>
    <row r="29" spans="1:27" x14ac:dyDescent="0.2">
      <c r="A29" s="10">
        <v>4140</v>
      </c>
      <c r="B29" s="15">
        <v>4471.2</v>
      </c>
      <c r="C29" s="14">
        <v>19</v>
      </c>
      <c r="D29" s="13">
        <v>3480</v>
      </c>
      <c r="E29" s="12">
        <v>3758.4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0">
        <f t="shared" si="0"/>
        <v>3758.4</v>
      </c>
      <c r="Y29" s="9">
        <f t="shared" si="1"/>
        <v>0.84057971014492761</v>
      </c>
      <c r="Z29" s="9">
        <f t="shared" si="2"/>
        <v>1</v>
      </c>
      <c r="AA29" s="8">
        <f t="shared" si="3"/>
        <v>1</v>
      </c>
    </row>
    <row r="30" spans="1:27" x14ac:dyDescent="0.2">
      <c r="A30" s="10">
        <v>9512.7999999999993</v>
      </c>
      <c r="B30" s="15">
        <v>10273.823999999999</v>
      </c>
      <c r="C30" s="14">
        <v>20</v>
      </c>
      <c r="D30" s="13"/>
      <c r="E30" s="12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>
        <v>9544.9500000000007</v>
      </c>
      <c r="W30" s="11">
        <v>10308.540000000001</v>
      </c>
      <c r="X30" s="10">
        <f t="shared" si="0"/>
        <v>10308.540000000001</v>
      </c>
      <c r="Y30" s="9">
        <f t="shared" si="1"/>
        <v>1.0033790728749103</v>
      </c>
      <c r="Z30" s="9">
        <f t="shared" si="2"/>
        <v>1</v>
      </c>
      <c r="AA30" s="8">
        <f t="shared" si="3"/>
        <v>1</v>
      </c>
    </row>
    <row r="31" spans="1:27" x14ac:dyDescent="0.2">
      <c r="A31" s="10">
        <v>33200</v>
      </c>
      <c r="B31" s="15">
        <v>35856</v>
      </c>
      <c r="C31" s="14">
        <v>21</v>
      </c>
      <c r="D31" s="13">
        <v>16800</v>
      </c>
      <c r="E31" s="12">
        <v>18144</v>
      </c>
      <c r="F31" s="11">
        <v>16016</v>
      </c>
      <c r="G31" s="11">
        <v>17297.28</v>
      </c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>
        <v>14200</v>
      </c>
      <c r="U31" s="11">
        <v>15336</v>
      </c>
      <c r="V31" s="11"/>
      <c r="W31" s="11"/>
      <c r="X31" s="10">
        <f t="shared" si="0"/>
        <v>15336</v>
      </c>
      <c r="Y31" s="9">
        <f t="shared" si="1"/>
        <v>0.42771084337349397</v>
      </c>
      <c r="Z31" s="9">
        <f t="shared" si="2"/>
        <v>0.90607452782031661</v>
      </c>
      <c r="AA31" s="8">
        <f t="shared" si="3"/>
        <v>3</v>
      </c>
    </row>
    <row r="32" spans="1:27" x14ac:dyDescent="0.2">
      <c r="A32" s="10">
        <v>4715</v>
      </c>
      <c r="B32" s="15">
        <v>5092.2</v>
      </c>
      <c r="C32" s="14">
        <v>22</v>
      </c>
      <c r="D32" s="13">
        <v>4200</v>
      </c>
      <c r="E32" s="12">
        <v>4536</v>
      </c>
      <c r="F32" s="11"/>
      <c r="G32" s="11"/>
      <c r="H32" s="11"/>
      <c r="I32" s="11"/>
      <c r="J32" s="11">
        <v>9600</v>
      </c>
      <c r="K32" s="11">
        <v>10368</v>
      </c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0">
        <f t="shared" si="0"/>
        <v>4536</v>
      </c>
      <c r="Y32" s="9">
        <f t="shared" si="1"/>
        <v>0.89077412513255572</v>
      </c>
      <c r="Z32" s="9">
        <f t="shared" si="2"/>
        <v>0.60869565217391308</v>
      </c>
      <c r="AA32" s="8">
        <f t="shared" si="3"/>
        <v>2</v>
      </c>
    </row>
    <row r="33" spans="1:27" x14ac:dyDescent="0.2">
      <c r="A33" s="10">
        <v>1305</v>
      </c>
      <c r="B33" s="15">
        <v>1409.4</v>
      </c>
      <c r="C33" s="14">
        <v>23</v>
      </c>
      <c r="D33" s="13"/>
      <c r="E33" s="12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0">
        <f t="shared" si="0"/>
        <v>0</v>
      </c>
      <c r="Y33" s="9">
        <f t="shared" si="1"/>
        <v>0</v>
      </c>
      <c r="Z33" s="9" t="str">
        <f t="shared" si="2"/>
        <v>brak ofert</v>
      </c>
      <c r="AA33" s="8">
        <f t="shared" si="3"/>
        <v>0</v>
      </c>
    </row>
    <row r="34" spans="1:27" x14ac:dyDescent="0.2">
      <c r="A34" s="10">
        <v>15031.5</v>
      </c>
      <c r="B34" s="15">
        <v>16234.02</v>
      </c>
      <c r="C34" s="14">
        <v>24</v>
      </c>
      <c r="D34" s="13"/>
      <c r="E34" s="12"/>
      <c r="F34" s="11">
        <v>15622.4</v>
      </c>
      <c r="G34" s="11">
        <v>16872.189999999999</v>
      </c>
      <c r="H34" s="11"/>
      <c r="I34" s="11"/>
      <c r="J34" s="11"/>
      <c r="K34" s="11"/>
      <c r="L34" s="11"/>
      <c r="M34" s="11"/>
      <c r="N34" s="11"/>
      <c r="O34" s="11"/>
      <c r="P34" s="11">
        <v>14413.35</v>
      </c>
      <c r="Q34" s="11">
        <v>15566.42</v>
      </c>
      <c r="R34" s="11"/>
      <c r="S34" s="11"/>
      <c r="T34" s="11"/>
      <c r="U34" s="11"/>
      <c r="V34" s="11">
        <v>13359.35</v>
      </c>
      <c r="W34" s="11">
        <v>14428.1</v>
      </c>
      <c r="X34" s="10">
        <f t="shared" si="0"/>
        <v>14428.1</v>
      </c>
      <c r="Y34" s="9">
        <f t="shared" si="1"/>
        <v>0.8887570669495295</v>
      </c>
      <c r="Z34" s="9">
        <f t="shared" si="2"/>
        <v>0.92356173497136884</v>
      </c>
      <c r="AA34" s="8">
        <f t="shared" si="3"/>
        <v>3</v>
      </c>
    </row>
    <row r="35" spans="1:27" x14ac:dyDescent="0.2">
      <c r="A35" s="10">
        <v>1956.12</v>
      </c>
      <c r="B35" s="15">
        <v>2112.6096000000002</v>
      </c>
      <c r="C35" s="14">
        <v>25</v>
      </c>
      <c r="D35" s="13"/>
      <c r="E35" s="12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>
        <v>1864.07</v>
      </c>
      <c r="Q35" s="11">
        <v>2013.2</v>
      </c>
      <c r="R35" s="11"/>
      <c r="S35" s="11"/>
      <c r="T35" s="11"/>
      <c r="U35" s="11"/>
      <c r="V35" s="11">
        <v>1764.11</v>
      </c>
      <c r="W35" s="11">
        <v>1905.25</v>
      </c>
      <c r="X35" s="10">
        <f t="shared" si="0"/>
        <v>1905.25</v>
      </c>
      <c r="Y35" s="9">
        <f t="shared" si="1"/>
        <v>0.90184670182318583</v>
      </c>
      <c r="Z35" s="9">
        <f t="shared" si="2"/>
        <v>0.97245084153172812</v>
      </c>
      <c r="AA35" s="8">
        <f t="shared" si="3"/>
        <v>2</v>
      </c>
    </row>
    <row r="36" spans="1:27" x14ac:dyDescent="0.2">
      <c r="A36" s="10">
        <v>4950</v>
      </c>
      <c r="B36" s="15">
        <v>5346</v>
      </c>
      <c r="C36" s="14">
        <v>26</v>
      </c>
      <c r="D36" s="13">
        <v>6498.86</v>
      </c>
      <c r="E36" s="12">
        <v>7018.77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0">
        <f t="shared" si="0"/>
        <v>7018.77</v>
      </c>
      <c r="Y36" s="9">
        <f t="shared" si="1"/>
        <v>1.3129012345679014</v>
      </c>
      <c r="Z36" s="9">
        <f t="shared" si="2"/>
        <v>1</v>
      </c>
      <c r="AA36" s="8">
        <f t="shared" si="3"/>
        <v>1</v>
      </c>
    </row>
    <row r="37" spans="1:27" x14ac:dyDescent="0.2">
      <c r="A37" s="10">
        <v>12600</v>
      </c>
      <c r="B37" s="15">
        <v>13608</v>
      </c>
      <c r="C37" s="14">
        <v>27</v>
      </c>
      <c r="D37" s="13">
        <v>11718</v>
      </c>
      <c r="E37" s="12">
        <v>12655.44</v>
      </c>
      <c r="F37" s="11">
        <v>10350</v>
      </c>
      <c r="G37" s="11">
        <v>11178</v>
      </c>
      <c r="H37" s="11">
        <v>10233</v>
      </c>
      <c r="I37" s="11">
        <v>11051.64</v>
      </c>
      <c r="J37" s="11"/>
      <c r="K37" s="11"/>
      <c r="L37" s="11"/>
      <c r="M37" s="11"/>
      <c r="N37" s="11"/>
      <c r="O37" s="11"/>
      <c r="P37" s="11">
        <v>10422</v>
      </c>
      <c r="Q37" s="11">
        <v>11255.76</v>
      </c>
      <c r="R37" s="11"/>
      <c r="S37" s="11"/>
      <c r="T37" s="11"/>
      <c r="U37" s="11"/>
      <c r="V37" s="11">
        <v>11182.5</v>
      </c>
      <c r="W37" s="11">
        <v>12077.1</v>
      </c>
      <c r="X37" s="10">
        <f t="shared" si="0"/>
        <v>11051.64</v>
      </c>
      <c r="Y37" s="9">
        <f t="shared" si="1"/>
        <v>0.81214285714285706</v>
      </c>
      <c r="Z37" s="9">
        <f t="shared" si="2"/>
        <v>0.94916103180565992</v>
      </c>
      <c r="AA37" s="8">
        <f t="shared" si="3"/>
        <v>5</v>
      </c>
    </row>
    <row r="38" spans="1:27" x14ac:dyDescent="0.2">
      <c r="A38" s="10">
        <v>2362</v>
      </c>
      <c r="B38" s="15">
        <v>2550.96</v>
      </c>
      <c r="C38" s="14">
        <v>28</v>
      </c>
      <c r="D38" s="13"/>
      <c r="E38" s="12"/>
      <c r="F38" s="11">
        <v>1525</v>
      </c>
      <c r="G38" s="11">
        <v>1647</v>
      </c>
      <c r="H38" s="11">
        <v>1525.26</v>
      </c>
      <c r="I38" s="11">
        <v>1647.28</v>
      </c>
      <c r="J38" s="11"/>
      <c r="K38" s="11"/>
      <c r="L38" s="11"/>
      <c r="M38" s="11"/>
      <c r="N38" s="11"/>
      <c r="O38" s="11"/>
      <c r="P38" s="11">
        <v>1530.88</v>
      </c>
      <c r="Q38" s="11">
        <v>1653.35</v>
      </c>
      <c r="R38" s="11"/>
      <c r="S38" s="11"/>
      <c r="T38" s="11"/>
      <c r="U38" s="11"/>
      <c r="V38" s="11">
        <v>1963.92</v>
      </c>
      <c r="W38" s="11">
        <v>2121.04</v>
      </c>
      <c r="X38" s="10">
        <f t="shared" si="0"/>
        <v>1647</v>
      </c>
      <c r="Y38" s="9">
        <f t="shared" si="1"/>
        <v>0.6456392887383573</v>
      </c>
      <c r="Z38" s="9">
        <f t="shared" si="2"/>
        <v>0.93199993775349543</v>
      </c>
      <c r="AA38" s="8">
        <f t="shared" si="3"/>
        <v>4</v>
      </c>
    </row>
    <row r="39" spans="1:27" x14ac:dyDescent="0.2">
      <c r="A39" s="10">
        <v>6000</v>
      </c>
      <c r="B39" s="15">
        <v>6480</v>
      </c>
      <c r="C39" s="14">
        <v>29</v>
      </c>
      <c r="D39" s="13">
        <v>6720</v>
      </c>
      <c r="E39" s="12">
        <v>7257.6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>
        <v>6412.8</v>
      </c>
      <c r="W39" s="11">
        <v>6925.82</v>
      </c>
      <c r="X39" s="10">
        <f t="shared" si="0"/>
        <v>6925.82</v>
      </c>
      <c r="Y39" s="9">
        <f t="shared" si="1"/>
        <v>1.0687993827160494</v>
      </c>
      <c r="Z39" s="9">
        <f t="shared" si="2"/>
        <v>0.9766078985181289</v>
      </c>
      <c r="AA39" s="8">
        <f t="shared" si="3"/>
        <v>2</v>
      </c>
    </row>
    <row r="40" spans="1:27" x14ac:dyDescent="0.2">
      <c r="A40" s="10">
        <v>11500</v>
      </c>
      <c r="B40" s="15">
        <v>12420</v>
      </c>
      <c r="C40" s="14">
        <v>30</v>
      </c>
      <c r="D40" s="13"/>
      <c r="E40" s="12"/>
      <c r="F40" s="11"/>
      <c r="G40" s="11"/>
      <c r="H40" s="11"/>
      <c r="I40" s="11"/>
      <c r="J40" s="11"/>
      <c r="K40" s="11"/>
      <c r="L40" s="11">
        <v>11500</v>
      </c>
      <c r="M40" s="11">
        <v>12420</v>
      </c>
      <c r="N40" s="11">
        <v>9500</v>
      </c>
      <c r="O40" s="11">
        <v>10260</v>
      </c>
      <c r="P40" s="11"/>
      <c r="Q40" s="11"/>
      <c r="R40" s="11"/>
      <c r="S40" s="11"/>
      <c r="T40" s="11"/>
      <c r="U40" s="11"/>
      <c r="V40" s="11"/>
      <c r="W40" s="11"/>
      <c r="X40" s="10">
        <f t="shared" si="0"/>
        <v>10260</v>
      </c>
      <c r="Y40" s="9">
        <f t="shared" si="1"/>
        <v>0.82608695652173914</v>
      </c>
      <c r="Z40" s="9">
        <f t="shared" si="2"/>
        <v>0.90476190476190477</v>
      </c>
      <c r="AA40" s="8">
        <f t="shared" si="3"/>
        <v>2</v>
      </c>
    </row>
    <row r="41" spans="1:27" x14ac:dyDescent="0.2">
      <c r="A41" s="10">
        <v>79574.649999999994</v>
      </c>
      <c r="B41" s="15">
        <v>85940.622000000003</v>
      </c>
      <c r="C41" s="14">
        <v>31</v>
      </c>
      <c r="D41" s="13">
        <v>84632.1</v>
      </c>
      <c r="E41" s="12">
        <v>91402.66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0">
        <f t="shared" si="0"/>
        <v>91402.66</v>
      </c>
      <c r="Y41" s="9">
        <f t="shared" si="1"/>
        <v>1.0635559514568094</v>
      </c>
      <c r="Z41" s="9">
        <f t="shared" si="2"/>
        <v>1</v>
      </c>
      <c r="AA41" s="8">
        <f t="shared" si="3"/>
        <v>1</v>
      </c>
    </row>
    <row r="42" spans="1:27" x14ac:dyDescent="0.2">
      <c r="A42" s="10">
        <v>5982</v>
      </c>
      <c r="B42" s="15">
        <v>6460.5599999999995</v>
      </c>
      <c r="C42" s="14">
        <v>32</v>
      </c>
      <c r="D42" s="13">
        <v>5686.53</v>
      </c>
      <c r="E42" s="12">
        <v>6141.46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0">
        <f t="shared" si="0"/>
        <v>6141.46</v>
      </c>
      <c r="Y42" s="9">
        <f t="shared" si="1"/>
        <v>0.95060799682999619</v>
      </c>
      <c r="Z42" s="9">
        <f t="shared" si="2"/>
        <v>1</v>
      </c>
      <c r="AA42" s="8">
        <f t="shared" si="3"/>
        <v>1</v>
      </c>
    </row>
    <row r="43" spans="1:27" x14ac:dyDescent="0.2">
      <c r="A43" s="10">
        <v>22435</v>
      </c>
      <c r="B43" s="15">
        <v>24229.800000000003</v>
      </c>
      <c r="C43" s="14">
        <v>33</v>
      </c>
      <c r="D43" s="13">
        <v>23614.18</v>
      </c>
      <c r="E43" s="12">
        <v>25503.31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0">
        <f t="shared" si="0"/>
        <v>25503.31</v>
      </c>
      <c r="Y43" s="9">
        <f t="shared" si="1"/>
        <v>1.0525596579418732</v>
      </c>
      <c r="Z43" s="9">
        <f t="shared" si="2"/>
        <v>1</v>
      </c>
      <c r="AA43" s="8">
        <f t="shared" si="3"/>
        <v>1</v>
      </c>
    </row>
    <row r="44" spans="1:27" x14ac:dyDescent="0.2">
      <c r="A44" s="10">
        <v>9738.4</v>
      </c>
      <c r="B44" s="15">
        <v>10225.32</v>
      </c>
      <c r="C44" s="14">
        <v>34</v>
      </c>
      <c r="D44" s="13">
        <v>10592.6</v>
      </c>
      <c r="E44" s="12">
        <v>11440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0">
        <f t="shared" si="0"/>
        <v>11440</v>
      </c>
      <c r="Y44" s="9">
        <f t="shared" si="1"/>
        <v>1.1187913923476234</v>
      </c>
      <c r="Z44" s="9">
        <f t="shared" si="2"/>
        <v>1</v>
      </c>
      <c r="AA44" s="8">
        <f t="shared" si="3"/>
        <v>1</v>
      </c>
    </row>
    <row r="45" spans="1:27" x14ac:dyDescent="0.2">
      <c r="A45" s="10">
        <v>1947.5</v>
      </c>
      <c r="B45" s="15">
        <v>2395.4250000000002</v>
      </c>
      <c r="C45" s="14">
        <v>35</v>
      </c>
      <c r="D45" s="13"/>
      <c r="E45" s="12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>
        <v>3066.01</v>
      </c>
      <c r="W45" s="11">
        <v>3719.68</v>
      </c>
      <c r="X45" s="10">
        <f t="shared" si="0"/>
        <v>3719.68</v>
      </c>
      <c r="Y45" s="9">
        <f t="shared" si="1"/>
        <v>1.5528267426448332</v>
      </c>
      <c r="Z45" s="9">
        <f t="shared" si="2"/>
        <v>1</v>
      </c>
      <c r="AA45" s="8">
        <f t="shared" si="3"/>
        <v>1</v>
      </c>
    </row>
    <row r="48" spans="1:27" x14ac:dyDescent="0.2">
      <c r="E48" s="7"/>
      <c r="F48" s="7"/>
    </row>
    <row r="53" spans="2:2" x14ac:dyDescent="0.2">
      <c r="B53" s="6"/>
    </row>
  </sheetData>
  <mergeCells count="20">
    <mergeCell ref="P9:Q9"/>
    <mergeCell ref="R9:S9"/>
    <mergeCell ref="T9:U9"/>
    <mergeCell ref="V9:W9"/>
    <mergeCell ref="P8:Q8"/>
    <mergeCell ref="R8:S8"/>
    <mergeCell ref="T8:U8"/>
    <mergeCell ref="V8:W8"/>
    <mergeCell ref="N8:O8"/>
    <mergeCell ref="D9:E9"/>
    <mergeCell ref="F9:G9"/>
    <mergeCell ref="H9:I9"/>
    <mergeCell ref="J9:K9"/>
    <mergeCell ref="L9:M9"/>
    <mergeCell ref="N9:O9"/>
    <mergeCell ref="D8:E8"/>
    <mergeCell ref="F8:G8"/>
    <mergeCell ref="H8:I8"/>
    <mergeCell ref="J8:K8"/>
    <mergeCell ref="L8:M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Otwarcie wewnetrzne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Ewelina</cp:lastModifiedBy>
  <dcterms:created xsi:type="dcterms:W3CDTF">2021-03-01T15:54:17Z</dcterms:created>
  <dcterms:modified xsi:type="dcterms:W3CDTF">2021-03-01T17:10:27Z</dcterms:modified>
</cp:coreProperties>
</file>