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Netto" sheetId="2" r:id="rId1"/>
    <sheet name="Brutto" sheetId="1" r:id="rId2"/>
  </sheets>
  <definedNames>
    <definedName name="__xlfn_BAHTTEXT">#N/A</definedName>
    <definedName name="__xlfn_IFERROR">#N/A</definedName>
    <definedName name="Excel_BuiltIn__FilterDatabase" localSheetId="1">Brutto!$A$9:$K$9</definedName>
    <definedName name="Excel_BuiltIn__FilterDatabase" localSheetId="0">Netto!$B$9:$L$9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4" i="2" l="1"/>
  <c r="A54" i="2"/>
  <c r="W46" i="2"/>
  <c r="X46" i="2" s="1"/>
  <c r="X16" i="2"/>
  <c r="X23" i="2"/>
  <c r="Y29" i="2"/>
  <c r="X30" i="2"/>
  <c r="X31" i="2"/>
  <c r="Y31" i="2"/>
  <c r="X32" i="2"/>
  <c r="X36" i="2"/>
  <c r="Y36" i="2"/>
  <c r="Y37" i="2"/>
  <c r="X43" i="2"/>
  <c r="W12" i="2"/>
  <c r="Y12" i="2" s="1"/>
  <c r="W13" i="2"/>
  <c r="X13" i="2" s="1"/>
  <c r="W14" i="2"/>
  <c r="X14" i="2" s="1"/>
  <c r="W15" i="2"/>
  <c r="X15" i="2" s="1"/>
  <c r="W16" i="2"/>
  <c r="Y16" i="2" s="1"/>
  <c r="W17" i="2"/>
  <c r="X17" i="2" s="1"/>
  <c r="W18" i="2"/>
  <c r="X18" i="2" s="1"/>
  <c r="W19" i="2"/>
  <c r="X19" i="2" s="1"/>
  <c r="W20" i="2"/>
  <c r="Y20" i="2" s="1"/>
  <c r="W21" i="2"/>
  <c r="X21" i="2" s="1"/>
  <c r="W22" i="2"/>
  <c r="Y22" i="2" s="1"/>
  <c r="W23" i="2"/>
  <c r="Y23" i="2" s="1"/>
  <c r="W24" i="2"/>
  <c r="X24" i="2" s="1"/>
  <c r="W25" i="2"/>
  <c r="X25" i="2" s="1"/>
  <c r="W26" i="2"/>
  <c r="X26" i="2" s="1"/>
  <c r="W27" i="2"/>
  <c r="X27" i="2" s="1"/>
  <c r="W28" i="2"/>
  <c r="X28" i="2" s="1"/>
  <c r="W29" i="2"/>
  <c r="X29" i="2" s="1"/>
  <c r="W30" i="2"/>
  <c r="Y30" i="2" s="1"/>
  <c r="W31" i="2"/>
  <c r="W32" i="2"/>
  <c r="Y32" i="2" s="1"/>
  <c r="W33" i="2"/>
  <c r="X33" i="2" s="1"/>
  <c r="W34" i="2"/>
  <c r="X34" i="2" s="1"/>
  <c r="W35" i="2"/>
  <c r="X35" i="2" s="1"/>
  <c r="W36" i="2"/>
  <c r="W37" i="2"/>
  <c r="X37" i="2" s="1"/>
  <c r="W38" i="2"/>
  <c r="X38" i="2" s="1"/>
  <c r="W39" i="2"/>
  <c r="X39" i="2" s="1"/>
  <c r="W40" i="2"/>
  <c r="Y40" i="2" s="1"/>
  <c r="W41" i="2"/>
  <c r="X41" i="2" s="1"/>
  <c r="W42" i="2"/>
  <c r="Y42" i="2" s="1"/>
  <c r="W43" i="2"/>
  <c r="Y43" i="2" s="1"/>
  <c r="W44" i="2"/>
  <c r="X44" i="2" s="1"/>
  <c r="W45" i="2"/>
  <c r="X45" i="2" s="1"/>
  <c r="W47" i="2"/>
  <c r="Y47" i="2" s="1"/>
  <c r="W48" i="2"/>
  <c r="X48" i="2" s="1"/>
  <c r="W49" i="2"/>
  <c r="X49" i="2" s="1"/>
  <c r="W50" i="2"/>
  <c r="Y50" i="2" s="1"/>
  <c r="W51" i="2"/>
  <c r="Y51" i="2" s="1"/>
  <c r="W52" i="2"/>
  <c r="W53" i="2"/>
  <c r="X53" i="2" s="1"/>
  <c r="W11" i="2"/>
  <c r="Y11" i="2" s="1"/>
  <c r="J8" i="1"/>
  <c r="E8" i="1"/>
  <c r="E9" i="1"/>
  <c r="D8" i="1"/>
  <c r="X22" i="2" l="1"/>
  <c r="Y21" i="2"/>
  <c r="X42" i="2"/>
  <c r="X20" i="2"/>
  <c r="Y41" i="2"/>
  <c r="Y19" i="2"/>
  <c r="Y18" i="2"/>
  <c r="Y39" i="2"/>
  <c r="X40" i="2"/>
  <c r="Y17" i="2"/>
  <c r="Y38" i="2"/>
  <c r="Y28" i="2"/>
  <c r="X50" i="2"/>
  <c r="Y48" i="2"/>
  <c r="Y45" i="2"/>
  <c r="Y35" i="2"/>
  <c r="Y25" i="2"/>
  <c r="Y15" i="2"/>
  <c r="X51" i="2"/>
  <c r="Y27" i="2"/>
  <c r="X47" i="2"/>
  <c r="Y44" i="2"/>
  <c r="Y34" i="2"/>
  <c r="Y24" i="2"/>
  <c r="Y14" i="2"/>
  <c r="X12" i="2"/>
  <c r="Y26" i="2"/>
  <c r="Y33" i="2"/>
  <c r="Y13" i="2"/>
  <c r="Y49" i="2"/>
  <c r="Y46" i="2"/>
  <c r="Y53" i="2"/>
  <c r="Y52" i="2"/>
  <c r="X52" i="2"/>
  <c r="D9" i="1" l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C9" i="1"/>
  <c r="F8" i="1"/>
  <c r="G8" i="1"/>
  <c r="H8" i="1"/>
  <c r="I8" i="1"/>
  <c r="K8" i="1"/>
  <c r="L8" i="1"/>
  <c r="M8" i="1"/>
  <c r="N8" i="1"/>
  <c r="O8" i="1"/>
  <c r="P8" i="1"/>
  <c r="Q8" i="1"/>
  <c r="R8" i="1"/>
  <c r="S8" i="1"/>
  <c r="T8" i="1"/>
  <c r="U8" i="1"/>
  <c r="V8" i="1"/>
  <c r="C8" i="1"/>
  <c r="X11" i="2" l="1"/>
</calcChain>
</file>

<file path=xl/sharedStrings.xml><?xml version="1.0" encoding="utf-8"?>
<sst xmlns="http://schemas.openxmlformats.org/spreadsheetml/2006/main" count="73" uniqueCount="31">
  <si>
    <t xml:space="preserve">Nazwy i adresy wykonawców </t>
  </si>
  <si>
    <t xml:space="preserve">Nr oferty
</t>
  </si>
  <si>
    <t>Wartość szacunkowa netto, jaką Zamawiający zamierza przeznaczyc na realizację zamówienia</t>
  </si>
  <si>
    <t>Wartość szacunkowa brutto, jaką Zamawiający zamierza przeznaczyc na realizację zamówienia</t>
  </si>
  <si>
    <t>Nr części postępowania</t>
  </si>
  <si>
    <t>netto</t>
  </si>
  <si>
    <t>brutto</t>
  </si>
  <si>
    <t>Wartość oferty najkorzystniejszej cenowo 
(wartość  netto)</t>
  </si>
  <si>
    <t>Stosunek procenowy oferty najkorzystniejszej do wartości szacunkowej netto</t>
  </si>
  <si>
    <t>Stosunek procenowy oferty najkorzystniejszej do wartości śrdniej arytmetycznej ofert netto</t>
  </si>
  <si>
    <t>ASEPT Sp. z o.o.
Siedziba: ul. Warszawska 12A 06- 300 Przasnysz</t>
  </si>
  <si>
    <t>Billmed Sp. z o.o
Siedziba: ul. Krypska 24/1, 04-082 Warszawa</t>
  </si>
  <si>
    <t>Bialmed Sp. z o.o.
Siedziba: ul. Kazimierzowska 46/48/35 02-546 Warszawa</t>
  </si>
  <si>
    <t>BOXMET MEDICAL Sp. z o. o.
Siedziba: Piskorzów 51, 58-250 Pieszyce</t>
  </si>
  <si>
    <t>Camedica spółka cywilna
Siedziba: ul. Kościelna 30, 21-210 Milanów</t>
  </si>
  <si>
    <t>Covimed Sp. z o.o
Siedziba: Ul. Przelot 10
04-622 Warszawa</t>
  </si>
  <si>
    <t>EMED SP. Z O. O. SP. K.
Siedziba: ul. Ryżowa 69A, 05-816 Opacz Kolonia</t>
  </si>
  <si>
    <t>EP-P spółka z ograniczoną odpowiedzialnością spółka komandytowa
Siedziba: ul. Lipowa 1c, 55-200 Oława</t>
  </si>
  <si>
    <t>Hebu Medical Polska Sp.z o.o. 
Siedziba: ul.Kobylnicka 2a Sady 62-080</t>
  </si>
  <si>
    <t>Lencomm Trade International Sp. z o.o.
Siedziba: Wólczyńska 133 01-919 Warszawa</t>
  </si>
  <si>
    <t>MEDICAVERA Sp z o o Dahlhausen Group
Siedziba: ul Majowa 2 71-374 Szczecin</t>
  </si>
  <si>
    <t>POLMIL SP. Z O.O.S.K.A.
Siedziba: PRZEMYSŁOWA 8B BYDGOSZCZ 85-758</t>
  </si>
  <si>
    <t>Krajowe Towarzystwo Gospodarcze Semigat SA
Siedziba: 03-450 Warszawa, ul. Ratuszowa 11</t>
  </si>
  <si>
    <t>SORIMEX Sp.  z o. o. Sp. k.
Siedziba; ul. Równinna 25  87-100 Toruń</t>
  </si>
  <si>
    <t>Stryker Polska Sp. z o.o.
Siedziba: Ul. Poleczki 35, 02-822 Warszawa</t>
  </si>
  <si>
    <t>SUN-MED Spółka Cywilna Dominik Siekierski Sławomir Naparty
Siedziba: ul. Franciszkańska 104/112, 91-845 Łódź</t>
  </si>
  <si>
    <t>TESA Teresa Woźniewska
Siedziba: 02-495 Warszawa, Kuźnicy Kołłątajowskiej 32</t>
  </si>
  <si>
    <t>Konsorcjum: Citonet-Szczecin Sp. z o.o. – Lider, Toruńskie Zakłady Materiałów Opatrunkowych S.A. -
Członek
Siedziba: ul. Rolna 4, 71-730 Szczecin – Lider, ul. Żółkiewskiego 20/26, 87-100 Toruń - Członek</t>
  </si>
  <si>
    <t>Varimed Sp. z o.o.
Siedziba: Ul. Tadeusza Kościuszki 115/4U, 50-442 Wrocław</t>
  </si>
  <si>
    <t>ZARYS International Group spółka z ograniczoną odpowiedzialnością spółka
komandytowa
Siedziba: ul. Pod Borem 18, 41-808 Zabrze</t>
  </si>
  <si>
    <t>Informacja z otwarcia - postępowanie 7/ZP/2021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</si>
</sst>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zł&quot;_-;\-* #,##0.00&quot; zł&quot;_-;_-* \-??&quot; zł&quot;_-;_-@_-"/>
    <numFmt numFmtId="165" formatCode="#,##0.00\ &quot;zł&quot;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i/>
      <sz val="9"/>
      <name val="Arial"/>
      <family val="2"/>
      <charset val="238"/>
    </font>
    <font>
      <sz val="10"/>
      <color rgb="FF92D050"/>
      <name val="Arial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9" fontId="1" fillId="0" borderId="0" applyFill="0" applyBorder="0" applyAlignment="0" applyProtection="0"/>
  </cellStyleXfs>
  <cellXfs count="72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9" fontId="0" fillId="0" borderId="0" xfId="2" applyFont="1" applyFill="1" applyBorder="1" applyAlignment="1" applyProtection="1">
      <alignment horizontal="center" vertical="center"/>
    </xf>
    <xf numFmtId="49" fontId="2" fillId="0" borderId="0" xfId="1" applyNumberFormat="1" applyFont="1" applyFill="1" applyBorder="1" applyAlignment="1" applyProtection="1"/>
    <xf numFmtId="0" fontId="3" fillId="0" borderId="0" xfId="0" applyFont="1"/>
    <xf numFmtId="164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 wrapText="1"/>
    </xf>
    <xf numFmtId="164" fontId="3" fillId="0" borderId="0" xfId="1" applyFont="1" applyFill="1" applyBorder="1" applyAlignment="1" applyProtection="1">
      <alignment horizontal="center" vertical="center"/>
    </xf>
    <xf numFmtId="9" fontId="3" fillId="0" borderId="0" xfId="2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1" applyFon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9" fontId="5" fillId="0" borderId="1" xfId="2" applyFont="1" applyFill="1" applyBorder="1" applyAlignment="1" applyProtection="1">
      <alignment horizontal="center" vertical="center" wrapText="1"/>
    </xf>
    <xf numFmtId="164" fontId="0" fillId="0" borderId="1" xfId="1" applyFont="1" applyFill="1" applyBorder="1" applyAlignment="1" applyProtection="1">
      <alignment horizontal="center" vertical="center"/>
    </xf>
    <xf numFmtId="164" fontId="7" fillId="0" borderId="1" xfId="1" applyFont="1" applyFill="1" applyBorder="1" applyAlignment="1" applyProtection="1">
      <alignment horizontal="center" vertical="center"/>
    </xf>
    <xf numFmtId="164" fontId="7" fillId="0" borderId="1" xfId="1" applyFont="1" applyFill="1" applyBorder="1" applyAlignment="1" applyProtection="1">
      <alignment vertical="center"/>
    </xf>
    <xf numFmtId="164" fontId="8" fillId="0" borderId="1" xfId="1" applyFont="1" applyFill="1" applyBorder="1" applyAlignment="1" applyProtection="1">
      <alignment vertical="center"/>
    </xf>
    <xf numFmtId="164" fontId="7" fillId="0" borderId="6" xfId="1" applyFont="1" applyFill="1" applyBorder="1" applyAlignment="1" applyProtection="1">
      <alignment vertical="center"/>
    </xf>
    <xf numFmtId="164" fontId="7" fillId="0" borderId="4" xfId="1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164" fontId="9" fillId="0" borderId="1" xfId="1" applyFont="1" applyFill="1" applyBorder="1" applyAlignment="1" applyProtection="1">
      <alignment vertical="center"/>
    </xf>
    <xf numFmtId="164" fontId="7" fillId="0" borderId="0" xfId="1" applyFont="1" applyFill="1"/>
    <xf numFmtId="164" fontId="7" fillId="0" borderId="1" xfId="1" applyFont="1" applyFill="1" applyBorder="1" applyAlignment="1" applyProtection="1">
      <alignment horizontal="center" vertical="center" wrapText="1"/>
    </xf>
    <xf numFmtId="164" fontId="7" fillId="0" borderId="7" xfId="1" applyFont="1" applyFill="1" applyBorder="1" applyAlignment="1" applyProtection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5" fillId="0" borderId="6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7" fillId="0" borderId="5" xfId="1" applyFont="1" applyFill="1" applyBorder="1" applyAlignment="1" applyProtection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9" fontId="1" fillId="0" borderId="5" xfId="2" applyBorder="1" applyAlignment="1">
      <alignment horizontal="center" vertical="center"/>
    </xf>
    <xf numFmtId="164" fontId="0" fillId="0" borderId="5" xfId="1" applyFont="1" applyFill="1" applyBorder="1" applyAlignment="1" applyProtection="1"/>
    <xf numFmtId="0" fontId="0" fillId="0" borderId="5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164" fontId="4" fillId="0" borderId="4" xfId="1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4" xfId="0" applyFont="1" applyFill="1" applyBorder="1" applyAlignment="1">
      <alignment horizontal="center" vertical="center"/>
    </xf>
    <xf numFmtId="164" fontId="6" fillId="4" borderId="6" xfId="1" applyFont="1" applyFill="1" applyBorder="1" applyAlignment="1" applyProtection="1">
      <alignment horizontal="center" vertical="center" wrapText="1"/>
    </xf>
    <xf numFmtId="165" fontId="0" fillId="0" borderId="0" xfId="0" applyNumberFormat="1"/>
    <xf numFmtId="164" fontId="6" fillId="2" borderId="6" xfId="1" applyFont="1" applyFill="1" applyBorder="1" applyAlignment="1" applyProtection="1">
      <alignment horizontal="center" vertical="center" wrapText="1"/>
    </xf>
    <xf numFmtId="164" fontId="0" fillId="0" borderId="5" xfId="1" applyFont="1" applyFill="1" applyBorder="1" applyAlignment="1" applyProtection="1">
      <alignment horizontal="center" vertical="center"/>
    </xf>
    <xf numFmtId="164" fontId="1" fillId="0" borderId="5" xfId="1" applyFont="1" applyFill="1" applyBorder="1" applyAlignment="1" applyProtection="1"/>
    <xf numFmtId="0" fontId="3" fillId="0" borderId="8" xfId="0" applyFont="1" applyFill="1" applyBorder="1" applyAlignment="1">
      <alignment horizontal="center" vertical="center"/>
    </xf>
    <xf numFmtId="164" fontId="0" fillId="3" borderId="5" xfId="1" applyFont="1" applyFill="1" applyBorder="1" applyAlignment="1" applyProtection="1"/>
    <xf numFmtId="0" fontId="4" fillId="2" borderId="4" xfId="0" applyFont="1" applyFill="1" applyBorder="1" applyAlignment="1">
      <alignment horizontal="center" vertical="center" wrapText="1"/>
    </xf>
    <xf numFmtId="165" fontId="0" fillId="0" borderId="2" xfId="2" applyNumberFormat="1" applyFont="1" applyFill="1" applyBorder="1" applyAlignment="1" applyProtection="1">
      <alignment horizontal="center" vertical="center"/>
    </xf>
    <xf numFmtId="165" fontId="1" fillId="0" borderId="2" xfId="2" applyNumberFormat="1" applyFont="1" applyFill="1" applyBorder="1" applyAlignment="1" applyProtection="1">
      <alignment horizontal="center" vertical="center"/>
    </xf>
    <xf numFmtId="165" fontId="1" fillId="0" borderId="5" xfId="2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9" fontId="1" fillId="0" borderId="2" xfId="2" applyFont="1" applyFill="1" applyBorder="1" applyAlignment="1" applyProtection="1">
      <alignment horizontal="center" vertical="center"/>
    </xf>
    <xf numFmtId="0" fontId="10" fillId="0" borderId="0" xfId="0" applyFont="1" applyFill="1"/>
    <xf numFmtId="165" fontId="1" fillId="0" borderId="5" xfId="0" applyNumberFormat="1" applyFont="1" applyFill="1" applyBorder="1"/>
    <xf numFmtId="0" fontId="11" fillId="0" borderId="0" xfId="0" applyFont="1" applyFill="1"/>
    <xf numFmtId="0" fontId="3" fillId="4" borderId="6" xfId="0" applyFont="1" applyFill="1" applyBorder="1" applyAlignment="1">
      <alignment horizontal="center" vertical="center"/>
    </xf>
    <xf numFmtId="165" fontId="1" fillId="0" borderId="5" xfId="1" applyNumberFormat="1" applyFont="1" applyFill="1" applyBorder="1" applyAlignment="1" applyProtection="1"/>
    <xf numFmtId="164" fontId="1" fillId="0" borderId="1" xfId="1" applyFont="1" applyFill="1" applyBorder="1" applyAlignment="1" applyProtection="1">
      <alignment horizontal="center" vertical="center"/>
    </xf>
    <xf numFmtId="9" fontId="1" fillId="0" borderId="5" xfId="2" applyFont="1" applyFill="1" applyBorder="1" applyAlignment="1">
      <alignment horizontal="center"/>
    </xf>
    <xf numFmtId="164" fontId="8" fillId="0" borderId="1" xfId="1" applyFont="1" applyFill="1" applyBorder="1" applyAlignment="1" applyProtection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97DFB041-0F18-4815-9812-6E6915B2BE0C}"/>
            </a:ext>
          </a:extLst>
        </xdr:cNvPr>
        <xdr:cNvSpPr>
          <a:spLocks noChangeArrowheads="1"/>
        </xdr:cNvSpPr>
      </xdr:nvSpPr>
      <xdr:spPr bwMode="auto">
        <a:xfrm>
          <a:off x="2260600" y="143510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A16EB3BF-2F63-41D0-9F31-FEAC82D21E19}"/>
            </a:ext>
          </a:extLst>
        </xdr:cNvPr>
        <xdr:cNvSpPr>
          <a:spLocks noChangeArrowheads="1"/>
        </xdr:cNvSpPr>
      </xdr:nvSpPr>
      <xdr:spPr bwMode="auto">
        <a:xfrm rot="10800000" flipH="1">
          <a:off x="207010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8FC73E82-053D-493B-96ED-EDC7CF2C38BF}"/>
            </a:ext>
          </a:extLst>
        </xdr:cNvPr>
        <xdr:cNvSpPr>
          <a:spLocks noChangeArrowheads="1"/>
        </xdr:cNvSpPr>
      </xdr:nvSpPr>
      <xdr:spPr bwMode="auto">
        <a:xfrm>
          <a:off x="240030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6" name="Strzałka: w dół 6">
          <a:extLst>
            <a:ext uri="{FF2B5EF4-FFF2-40B4-BE49-F238E27FC236}">
              <a16:creationId xmlns:a16="http://schemas.microsoft.com/office/drawing/2014/main" xmlns="" id="{819CFAE4-41FA-4C32-A591-78A5FB27C11C}"/>
            </a:ext>
          </a:extLst>
        </xdr:cNvPr>
        <xdr:cNvSpPr>
          <a:spLocks noChangeArrowheads="1"/>
        </xdr:cNvSpPr>
      </xdr:nvSpPr>
      <xdr:spPr bwMode="auto">
        <a:xfrm>
          <a:off x="73025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FAA7F524-56EC-4CD0-A9E3-356AE6F89EB1}"/>
            </a:ext>
          </a:extLst>
        </xdr:cNvPr>
        <xdr:cNvSpPr>
          <a:spLocks noChangeArrowheads="1"/>
        </xdr:cNvSpPr>
      </xdr:nvSpPr>
      <xdr:spPr bwMode="auto">
        <a:xfrm>
          <a:off x="2260600" y="143510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8233ADE7-D3EC-481A-AEC6-77BFE2AE08C6}"/>
            </a:ext>
          </a:extLst>
        </xdr:cNvPr>
        <xdr:cNvSpPr>
          <a:spLocks noChangeArrowheads="1"/>
        </xdr:cNvSpPr>
      </xdr:nvSpPr>
      <xdr:spPr bwMode="auto">
        <a:xfrm rot="10800000" flipH="1">
          <a:off x="207010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78550714-D625-4361-A4A9-3230E5937B47}"/>
            </a:ext>
          </a:extLst>
        </xdr:cNvPr>
        <xdr:cNvSpPr>
          <a:spLocks noChangeArrowheads="1"/>
        </xdr:cNvSpPr>
      </xdr:nvSpPr>
      <xdr:spPr bwMode="auto">
        <a:xfrm>
          <a:off x="240030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5" name="Strzałka: w dół 4">
          <a:extLst>
            <a:ext uri="{FF2B5EF4-FFF2-40B4-BE49-F238E27FC236}">
              <a16:creationId xmlns:a16="http://schemas.microsoft.com/office/drawing/2014/main" xmlns="" id="{06E5A91C-74F4-45C5-8400-5D2CFFDEEC97}"/>
            </a:ext>
          </a:extLst>
        </xdr:cNvPr>
        <xdr:cNvSpPr>
          <a:spLocks noChangeArrowheads="1"/>
        </xdr:cNvSpPr>
      </xdr:nvSpPr>
      <xdr:spPr bwMode="auto">
        <a:xfrm>
          <a:off x="173990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BDEE622E-A6F9-4359-ABC3-A950E65CE0CF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4"/>
  <sheetViews>
    <sheetView tabSelected="1" topLeftCell="A14" zoomScale="94" zoomScaleNormal="94" workbookViewId="0">
      <pane xSplit="2" topLeftCell="C1" activePane="topRight" state="frozen"/>
      <selection activeCell="A6" sqref="A6"/>
      <selection pane="topRight" activeCell="F19" sqref="F19"/>
    </sheetView>
  </sheetViews>
  <sheetFormatPr defaultRowHeight="12.75" x14ac:dyDescent="0.2"/>
  <cols>
    <col min="1" max="1" width="15.140625" customWidth="1"/>
    <col min="2" max="2" width="15.42578125" style="1" customWidth="1"/>
    <col min="3" max="3" width="12.85546875" style="1" customWidth="1"/>
    <col min="4" max="4" width="15.42578125" style="2" customWidth="1"/>
    <col min="5" max="5" width="13.42578125" customWidth="1"/>
    <col min="6" max="6" width="14.7109375" customWidth="1"/>
    <col min="7" max="7" width="14.5703125" customWidth="1"/>
    <col min="8" max="8" width="10.85546875" customWidth="1"/>
    <col min="9" max="9" width="13.42578125" customWidth="1"/>
    <col min="10" max="10" width="12.85546875" customWidth="1"/>
    <col min="11" max="11" width="10.85546875" customWidth="1"/>
    <col min="12" max="12" width="13.5703125" customWidth="1"/>
    <col min="13" max="13" width="11.5703125" bestFit="1" customWidth="1"/>
    <col min="14" max="14" width="15" customWidth="1"/>
    <col min="15" max="15" width="10.85546875" customWidth="1"/>
    <col min="16" max="16" width="12.7109375" customWidth="1"/>
    <col min="17" max="17" width="13.85546875" customWidth="1"/>
    <col min="18" max="19" width="14.85546875" customWidth="1"/>
    <col min="20" max="20" width="17.140625" customWidth="1"/>
    <col min="21" max="22" width="14.85546875" customWidth="1"/>
    <col min="23" max="23" width="14.5703125" style="22" customWidth="1"/>
    <col min="24" max="24" width="13.140625" style="3" customWidth="1"/>
    <col min="25" max="25" width="12.42578125" style="28" customWidth="1"/>
  </cols>
  <sheetData>
    <row r="1" spans="1:25" hidden="1" x14ac:dyDescent="0.2">
      <c r="B1" s="2"/>
      <c r="C1" s="2"/>
      <c r="D1"/>
      <c r="W1" s="3"/>
      <c r="X1" s="4"/>
    </row>
    <row r="2" spans="1:25" hidden="1" x14ac:dyDescent="0.2">
      <c r="B2" s="2"/>
      <c r="C2" s="2"/>
      <c r="D2"/>
      <c r="W2" s="3"/>
      <c r="X2" s="4"/>
    </row>
    <row r="3" spans="1:25" hidden="1" x14ac:dyDescent="0.2">
      <c r="B3" s="2"/>
      <c r="C3" s="2"/>
      <c r="D3"/>
      <c r="W3" s="3"/>
      <c r="X3" s="4"/>
    </row>
    <row r="4" spans="1:25" hidden="1" x14ac:dyDescent="0.2">
      <c r="B4" s="2"/>
      <c r="C4" s="2"/>
      <c r="D4"/>
      <c r="W4" s="3"/>
      <c r="X4" s="4"/>
    </row>
    <row r="5" spans="1:25" hidden="1" x14ac:dyDescent="0.2">
      <c r="B5" s="2"/>
      <c r="C5" s="2"/>
      <c r="D5"/>
      <c r="W5" s="3"/>
      <c r="X5" s="4"/>
    </row>
    <row r="6" spans="1:25" ht="15.75" x14ac:dyDescent="0.25">
      <c r="A6" s="5" t="s">
        <v>30</v>
      </c>
      <c r="B6" s="2"/>
      <c r="C6" s="2"/>
      <c r="D6"/>
      <c r="W6" s="3"/>
      <c r="X6" s="4"/>
    </row>
    <row r="7" spans="1:25" x14ac:dyDescent="0.2">
      <c r="B7" s="2"/>
      <c r="C7" s="2"/>
      <c r="D7"/>
      <c r="W7" s="3"/>
      <c r="X7" s="4"/>
    </row>
    <row r="8" spans="1:25" s="6" customFormat="1" ht="120.6" customHeight="1" x14ac:dyDescent="0.2">
      <c r="A8" s="43"/>
      <c r="B8" s="38" t="s">
        <v>0</v>
      </c>
      <c r="C8" s="39" t="s">
        <v>10</v>
      </c>
      <c r="D8" s="39" t="s">
        <v>12</v>
      </c>
      <c r="E8" s="39" t="s">
        <v>11</v>
      </c>
      <c r="F8" s="39" t="s">
        <v>13</v>
      </c>
      <c r="G8" s="39" t="s">
        <v>14</v>
      </c>
      <c r="H8" s="39" t="s">
        <v>15</v>
      </c>
      <c r="I8" s="39" t="s">
        <v>16</v>
      </c>
      <c r="J8" s="39" t="s">
        <v>17</v>
      </c>
      <c r="K8" s="39" t="s">
        <v>18</v>
      </c>
      <c r="L8" s="40" t="s">
        <v>19</v>
      </c>
      <c r="M8" s="41" t="s">
        <v>20</v>
      </c>
      <c r="N8" s="41" t="s">
        <v>21</v>
      </c>
      <c r="O8" s="41" t="s">
        <v>22</v>
      </c>
      <c r="P8" s="41" t="s">
        <v>23</v>
      </c>
      <c r="Q8" s="41" t="s">
        <v>24</v>
      </c>
      <c r="R8" s="41" t="s">
        <v>25</v>
      </c>
      <c r="S8" s="47" t="s">
        <v>26</v>
      </c>
      <c r="T8" s="47" t="s">
        <v>27</v>
      </c>
      <c r="U8" s="47" t="s">
        <v>28</v>
      </c>
      <c r="V8" s="47" t="s">
        <v>29</v>
      </c>
      <c r="W8" s="9"/>
      <c r="X8" s="10"/>
      <c r="Y8" s="30"/>
    </row>
    <row r="9" spans="1:25" s="11" customFormat="1" ht="79.5" customHeight="1" x14ac:dyDescent="0.2">
      <c r="A9" s="44"/>
      <c r="B9" s="38" t="s">
        <v>1</v>
      </c>
      <c r="C9" s="42">
        <v>1</v>
      </c>
      <c r="D9" s="42">
        <v>2</v>
      </c>
      <c r="E9" s="42">
        <v>3</v>
      </c>
      <c r="F9" s="42">
        <v>4</v>
      </c>
      <c r="G9" s="42">
        <v>5</v>
      </c>
      <c r="H9" s="42">
        <v>6</v>
      </c>
      <c r="I9" s="42">
        <v>7</v>
      </c>
      <c r="J9" s="42">
        <v>8</v>
      </c>
      <c r="K9" s="42">
        <v>9</v>
      </c>
      <c r="L9" s="42">
        <v>10</v>
      </c>
      <c r="M9" s="42">
        <v>11</v>
      </c>
      <c r="N9" s="42">
        <v>12</v>
      </c>
      <c r="O9" s="42">
        <v>13</v>
      </c>
      <c r="P9" s="42">
        <v>14</v>
      </c>
      <c r="Q9" s="42">
        <v>15</v>
      </c>
      <c r="R9" s="42">
        <v>16</v>
      </c>
      <c r="S9" s="42">
        <v>17</v>
      </c>
      <c r="T9" s="42">
        <v>18</v>
      </c>
      <c r="U9" s="42">
        <v>19</v>
      </c>
      <c r="V9" s="67">
        <v>20</v>
      </c>
      <c r="W9" s="12"/>
      <c r="X9" s="13"/>
      <c r="Y9" s="31"/>
    </row>
    <row r="10" spans="1:25" s="11" customFormat="1" ht="79.5" customHeight="1" x14ac:dyDescent="0.2">
      <c r="A10" s="51" t="s">
        <v>2</v>
      </c>
      <c r="B10" s="38" t="s">
        <v>4</v>
      </c>
      <c r="C10" s="38" t="s">
        <v>5</v>
      </c>
      <c r="D10" s="38" t="s">
        <v>5</v>
      </c>
      <c r="E10" s="38" t="s">
        <v>5</v>
      </c>
      <c r="F10" s="38" t="s">
        <v>5</v>
      </c>
      <c r="G10" s="38" t="s">
        <v>5</v>
      </c>
      <c r="H10" s="38" t="s">
        <v>5</v>
      </c>
      <c r="I10" s="38" t="s">
        <v>5</v>
      </c>
      <c r="J10" s="38" t="s">
        <v>5</v>
      </c>
      <c r="K10" s="38" t="s">
        <v>5</v>
      </c>
      <c r="L10" s="38" t="s">
        <v>5</v>
      </c>
      <c r="M10" s="38" t="s">
        <v>5</v>
      </c>
      <c r="N10" s="38" t="s">
        <v>5</v>
      </c>
      <c r="O10" s="38" t="s">
        <v>5</v>
      </c>
      <c r="P10" s="38" t="s">
        <v>5</v>
      </c>
      <c r="Q10" s="38" t="s">
        <v>5</v>
      </c>
      <c r="R10" s="45" t="s">
        <v>5</v>
      </c>
      <c r="S10" s="45" t="s">
        <v>5</v>
      </c>
      <c r="T10" s="45" t="s">
        <v>5</v>
      </c>
      <c r="U10" s="45" t="s">
        <v>5</v>
      </c>
      <c r="V10" s="48" t="s">
        <v>5</v>
      </c>
      <c r="W10" s="46" t="s">
        <v>7</v>
      </c>
      <c r="X10" s="15" t="s">
        <v>8</v>
      </c>
      <c r="Y10" s="29" t="s">
        <v>9</v>
      </c>
    </row>
    <row r="11" spans="1:25" s="49" customFormat="1" x14ac:dyDescent="0.2">
      <c r="A11" s="68">
        <v>29520</v>
      </c>
      <c r="B11" s="50">
        <v>1</v>
      </c>
      <c r="C11" s="17"/>
      <c r="D11" s="19">
        <v>25734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6"/>
      <c r="T11" s="26"/>
      <c r="U11" s="26"/>
      <c r="V11" s="26"/>
      <c r="W11" s="69">
        <f>MIN(C11:V11)</f>
        <v>25734</v>
      </c>
      <c r="X11" s="63">
        <f t="shared" ref="X11" si="0">W11/A11</f>
        <v>0.87174796747967476</v>
      </c>
      <c r="Y11" s="70">
        <f>IFERROR(W11/(AVERAGE(C11:V11)),"brak ofert")</f>
        <v>1</v>
      </c>
    </row>
    <row r="12" spans="1:25" s="49" customFormat="1" x14ac:dyDescent="0.2">
      <c r="A12" s="68">
        <v>1250</v>
      </c>
      <c r="B12" s="50">
        <v>2</v>
      </c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69">
        <f t="shared" ref="W12:W53" si="1">MIN(C12:V12)</f>
        <v>0</v>
      </c>
      <c r="X12" s="63">
        <f t="shared" ref="X12:X53" si="2">W12/A12</f>
        <v>0</v>
      </c>
      <c r="Y12" s="70" t="str">
        <f t="shared" ref="Y12:Y53" si="3">IFERROR(W12/(AVERAGE(C12:V12)),"brak ofert")</f>
        <v>brak ofert</v>
      </c>
    </row>
    <row r="13" spans="1:25" s="49" customFormat="1" x14ac:dyDescent="0.2">
      <c r="A13" s="68">
        <v>7694</v>
      </c>
      <c r="B13" s="50">
        <v>3</v>
      </c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69">
        <f t="shared" si="1"/>
        <v>0</v>
      </c>
      <c r="X13" s="63">
        <f t="shared" si="2"/>
        <v>0</v>
      </c>
      <c r="Y13" s="70" t="str">
        <f t="shared" si="3"/>
        <v>brak ofert</v>
      </c>
    </row>
    <row r="14" spans="1:25" s="49" customFormat="1" x14ac:dyDescent="0.2">
      <c r="A14" s="68">
        <v>51363</v>
      </c>
      <c r="B14" s="50">
        <v>4</v>
      </c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9">
        <v>51680</v>
      </c>
      <c r="R14" s="18"/>
      <c r="S14" s="18"/>
      <c r="T14" s="18"/>
      <c r="U14" s="18"/>
      <c r="V14" s="18"/>
      <c r="W14" s="69">
        <f t="shared" si="1"/>
        <v>51680</v>
      </c>
      <c r="X14" s="63">
        <f t="shared" si="2"/>
        <v>1.0061717578801861</v>
      </c>
      <c r="Y14" s="70">
        <f t="shared" si="3"/>
        <v>1</v>
      </c>
    </row>
    <row r="15" spans="1:25" s="49" customFormat="1" x14ac:dyDescent="0.2">
      <c r="A15" s="68">
        <v>5897</v>
      </c>
      <c r="B15" s="50">
        <v>5</v>
      </c>
      <c r="C15" s="17"/>
      <c r="D15" s="18"/>
      <c r="E15" s="18"/>
      <c r="F15" s="18"/>
      <c r="G15" s="18"/>
      <c r="H15" s="18"/>
      <c r="I15" s="18">
        <v>7694</v>
      </c>
      <c r="J15" s="18"/>
      <c r="K15" s="19">
        <v>5580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69">
        <f t="shared" si="1"/>
        <v>5580</v>
      </c>
      <c r="X15" s="63">
        <f t="shared" si="2"/>
        <v>0.9462438528065118</v>
      </c>
      <c r="Y15" s="70">
        <f t="shared" si="3"/>
        <v>0.84074129877956905</v>
      </c>
    </row>
    <row r="16" spans="1:25" s="49" customFormat="1" x14ac:dyDescent="0.2">
      <c r="A16" s="68">
        <v>800</v>
      </c>
      <c r="B16" s="50">
        <v>6</v>
      </c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9">
        <v>400</v>
      </c>
      <c r="S16" s="18"/>
      <c r="T16" s="18"/>
      <c r="U16" s="18"/>
      <c r="V16" s="18"/>
      <c r="W16" s="69">
        <f t="shared" si="1"/>
        <v>400</v>
      </c>
      <c r="X16" s="63">
        <f t="shared" si="2"/>
        <v>0.5</v>
      </c>
      <c r="Y16" s="70">
        <f t="shared" si="3"/>
        <v>1</v>
      </c>
    </row>
    <row r="17" spans="1:25" s="49" customFormat="1" x14ac:dyDescent="0.2">
      <c r="A17" s="68">
        <v>16442</v>
      </c>
      <c r="B17" s="50">
        <v>7</v>
      </c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69">
        <f t="shared" si="1"/>
        <v>0</v>
      </c>
      <c r="X17" s="63">
        <f t="shared" si="2"/>
        <v>0</v>
      </c>
      <c r="Y17" s="70" t="str">
        <f t="shared" si="3"/>
        <v>brak ofert</v>
      </c>
    </row>
    <row r="18" spans="1:25" s="49" customFormat="1" x14ac:dyDescent="0.2">
      <c r="A18" s="68">
        <v>5140</v>
      </c>
      <c r="B18" s="50">
        <v>8</v>
      </c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>
        <v>2920</v>
      </c>
      <c r="S18" s="18"/>
      <c r="T18" s="18"/>
      <c r="U18" s="18"/>
      <c r="V18" s="18"/>
      <c r="W18" s="69">
        <f t="shared" si="1"/>
        <v>2920</v>
      </c>
      <c r="X18" s="63">
        <f t="shared" si="2"/>
        <v>0.56809338521400776</v>
      </c>
      <c r="Y18" s="70">
        <f t="shared" si="3"/>
        <v>1</v>
      </c>
    </row>
    <row r="19" spans="1:25" s="49" customFormat="1" x14ac:dyDescent="0.2">
      <c r="A19" s="68">
        <v>33834</v>
      </c>
      <c r="B19" s="50">
        <v>9</v>
      </c>
      <c r="C19" s="17"/>
      <c r="D19" s="18"/>
      <c r="E19" s="18"/>
      <c r="F19" s="18"/>
      <c r="G19" s="18">
        <v>32490</v>
      </c>
      <c r="H19" s="18"/>
      <c r="I19" s="18"/>
      <c r="J19" s="19">
        <v>30041.599999999999</v>
      </c>
      <c r="K19" s="18"/>
      <c r="L19" s="18"/>
      <c r="M19" s="18"/>
      <c r="N19" s="18"/>
      <c r="O19" s="18"/>
      <c r="P19" s="18"/>
      <c r="Q19" s="18"/>
      <c r="R19" s="18">
        <v>42870</v>
      </c>
      <c r="S19" s="18">
        <v>37177</v>
      </c>
      <c r="T19" s="18"/>
      <c r="U19" s="18">
        <v>35710</v>
      </c>
      <c r="V19" s="18"/>
      <c r="W19" s="69">
        <f t="shared" si="1"/>
        <v>30041.599999999999</v>
      </c>
      <c r="X19" s="63">
        <f t="shared" si="2"/>
        <v>0.88791156824496065</v>
      </c>
      <c r="Y19" s="70">
        <f t="shared" si="3"/>
        <v>0.84249918390743994</v>
      </c>
    </row>
    <row r="20" spans="1:25" s="49" customFormat="1" x14ac:dyDescent="0.2">
      <c r="A20" s="68">
        <v>3765</v>
      </c>
      <c r="B20" s="50">
        <v>10</v>
      </c>
      <c r="C20" s="17"/>
      <c r="D20" s="18"/>
      <c r="E20" s="18"/>
      <c r="F20" s="18"/>
      <c r="G20" s="18">
        <v>3750</v>
      </c>
      <c r="H20" s="18"/>
      <c r="I20" s="18"/>
      <c r="J20" s="19">
        <v>2670</v>
      </c>
      <c r="K20" s="18"/>
      <c r="L20" s="18"/>
      <c r="M20" s="18"/>
      <c r="N20" s="18"/>
      <c r="O20" s="18"/>
      <c r="P20" s="18"/>
      <c r="Q20" s="18"/>
      <c r="R20" s="18">
        <v>3150</v>
      </c>
      <c r="S20" s="18"/>
      <c r="T20" s="18"/>
      <c r="U20" s="18">
        <v>3870</v>
      </c>
      <c r="V20" s="18"/>
      <c r="W20" s="69">
        <f t="shared" si="1"/>
        <v>2670</v>
      </c>
      <c r="X20" s="63">
        <f t="shared" si="2"/>
        <v>0.70916334661354585</v>
      </c>
      <c r="Y20" s="70">
        <f t="shared" si="3"/>
        <v>0.7946428571428571</v>
      </c>
    </row>
    <row r="21" spans="1:25" s="49" customFormat="1" x14ac:dyDescent="0.2">
      <c r="A21" s="68">
        <v>2800</v>
      </c>
      <c r="B21" s="50">
        <v>11</v>
      </c>
      <c r="C21" s="17"/>
      <c r="D21" s="18"/>
      <c r="E21" s="18"/>
      <c r="F21" s="18"/>
      <c r="G21" s="19">
        <v>1760</v>
      </c>
      <c r="H21" s="18"/>
      <c r="I21" s="18"/>
      <c r="J21" s="18">
        <v>1798.4</v>
      </c>
      <c r="K21" s="20"/>
      <c r="L21" s="18"/>
      <c r="M21" s="18"/>
      <c r="N21" s="18"/>
      <c r="O21" s="18"/>
      <c r="P21" s="23"/>
      <c r="Q21" s="18"/>
      <c r="R21" s="18">
        <v>3200</v>
      </c>
      <c r="S21" s="18">
        <v>2100</v>
      </c>
      <c r="T21" s="18"/>
      <c r="U21" s="18"/>
      <c r="V21" s="18"/>
      <c r="W21" s="69">
        <f t="shared" si="1"/>
        <v>1760</v>
      </c>
      <c r="X21" s="63">
        <f t="shared" si="2"/>
        <v>0.62857142857142856</v>
      </c>
      <c r="Y21" s="70">
        <f t="shared" si="3"/>
        <v>0.79472590987085712</v>
      </c>
    </row>
    <row r="22" spans="1:25" s="49" customFormat="1" x14ac:dyDescent="0.2">
      <c r="A22" s="68">
        <v>650</v>
      </c>
      <c r="B22" s="50">
        <v>12</v>
      </c>
      <c r="C22" s="17"/>
      <c r="D22" s="18"/>
      <c r="E22" s="18"/>
      <c r="F22" s="18"/>
      <c r="G22" s="18"/>
      <c r="H22" s="18"/>
      <c r="I22" s="18"/>
      <c r="J22" s="24"/>
      <c r="K22" s="32"/>
      <c r="L22" s="21"/>
      <c r="M22" s="18"/>
      <c r="N22" s="18"/>
      <c r="O22" s="18"/>
      <c r="P22" s="18"/>
      <c r="Q22" s="18"/>
      <c r="R22" s="19">
        <v>235</v>
      </c>
      <c r="S22" s="18"/>
      <c r="T22" s="18"/>
      <c r="U22" s="18"/>
      <c r="V22" s="18"/>
      <c r="W22" s="69">
        <f t="shared" si="1"/>
        <v>235</v>
      </c>
      <c r="X22" s="63">
        <f t="shared" si="2"/>
        <v>0.36153846153846153</v>
      </c>
      <c r="Y22" s="70">
        <f t="shared" si="3"/>
        <v>1</v>
      </c>
    </row>
    <row r="23" spans="1:25" s="49" customFormat="1" x14ac:dyDescent="0.2">
      <c r="A23" s="68">
        <v>2400</v>
      </c>
      <c r="B23" s="50">
        <v>13</v>
      </c>
      <c r="C23" s="25"/>
      <c r="D23" s="18">
        <v>2625</v>
      </c>
      <c r="E23" s="18"/>
      <c r="F23" s="18"/>
      <c r="G23" s="18"/>
      <c r="H23" s="18"/>
      <c r="I23" s="18"/>
      <c r="J23" s="18"/>
      <c r="K23" s="26"/>
      <c r="L23" s="19">
        <v>2392.5</v>
      </c>
      <c r="M23" s="18"/>
      <c r="N23" s="18"/>
      <c r="O23" s="18"/>
      <c r="P23" s="18"/>
      <c r="Q23" s="18"/>
      <c r="R23" s="18"/>
      <c r="S23" s="18"/>
      <c r="T23" s="18"/>
      <c r="U23" s="18">
        <v>3150</v>
      </c>
      <c r="V23" s="18"/>
      <c r="W23" s="69">
        <f t="shared" si="1"/>
        <v>2392.5</v>
      </c>
      <c r="X23" s="63">
        <f t="shared" si="2"/>
        <v>0.99687499999999996</v>
      </c>
      <c r="Y23" s="70">
        <f t="shared" si="3"/>
        <v>0.87878787878787878</v>
      </c>
    </row>
    <row r="24" spans="1:25" s="49" customFormat="1" x14ac:dyDescent="0.2">
      <c r="A24" s="68">
        <v>2700</v>
      </c>
      <c r="B24" s="50">
        <v>14</v>
      </c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69">
        <f t="shared" si="1"/>
        <v>0</v>
      </c>
      <c r="X24" s="63">
        <f t="shared" si="2"/>
        <v>0</v>
      </c>
      <c r="Y24" s="70" t="str">
        <f t="shared" si="3"/>
        <v>brak ofert</v>
      </c>
    </row>
    <row r="25" spans="1:25" s="49" customFormat="1" x14ac:dyDescent="0.2">
      <c r="A25" s="68">
        <v>129</v>
      </c>
      <c r="B25" s="50">
        <v>15</v>
      </c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69">
        <f t="shared" si="1"/>
        <v>0</v>
      </c>
      <c r="X25" s="63">
        <f t="shared" si="2"/>
        <v>0</v>
      </c>
      <c r="Y25" s="70" t="str">
        <f t="shared" si="3"/>
        <v>brak ofert</v>
      </c>
    </row>
    <row r="26" spans="1:25" s="49" customFormat="1" x14ac:dyDescent="0.2">
      <c r="A26" s="65">
        <v>2620</v>
      </c>
      <c r="B26" s="50">
        <v>16</v>
      </c>
      <c r="C26" s="17"/>
      <c r="D26" s="18"/>
      <c r="E26" s="19">
        <v>1940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69">
        <f t="shared" si="1"/>
        <v>1940</v>
      </c>
      <c r="X26" s="63">
        <f t="shared" si="2"/>
        <v>0.74045801526717558</v>
      </c>
      <c r="Y26" s="70">
        <f t="shared" si="3"/>
        <v>1</v>
      </c>
    </row>
    <row r="27" spans="1:25" s="49" customFormat="1" x14ac:dyDescent="0.2">
      <c r="A27" s="65">
        <v>8182</v>
      </c>
      <c r="B27" s="50">
        <v>17</v>
      </c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69">
        <f t="shared" si="1"/>
        <v>0</v>
      </c>
      <c r="X27" s="63">
        <f t="shared" si="2"/>
        <v>0</v>
      </c>
      <c r="Y27" s="70" t="str">
        <f t="shared" si="3"/>
        <v>brak ofert</v>
      </c>
    </row>
    <row r="28" spans="1:25" s="49" customFormat="1" x14ac:dyDescent="0.2">
      <c r="A28" s="65">
        <v>4340</v>
      </c>
      <c r="B28" s="50">
        <v>18</v>
      </c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69">
        <f t="shared" si="1"/>
        <v>0</v>
      </c>
      <c r="X28" s="63">
        <f t="shared" si="2"/>
        <v>0</v>
      </c>
      <c r="Y28" s="70" t="str">
        <f t="shared" si="3"/>
        <v>brak ofert</v>
      </c>
    </row>
    <row r="29" spans="1:25" s="49" customFormat="1" x14ac:dyDescent="0.2">
      <c r="A29" s="65">
        <v>7800</v>
      </c>
      <c r="B29" s="50">
        <v>19</v>
      </c>
      <c r="C29" s="1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69">
        <f t="shared" si="1"/>
        <v>0</v>
      </c>
      <c r="X29" s="63">
        <f t="shared" si="2"/>
        <v>0</v>
      </c>
      <c r="Y29" s="70" t="str">
        <f t="shared" si="3"/>
        <v>brak ofert</v>
      </c>
    </row>
    <row r="30" spans="1:25" s="49" customFormat="1" x14ac:dyDescent="0.2">
      <c r="A30" s="65">
        <v>675</v>
      </c>
      <c r="B30" s="50">
        <v>20</v>
      </c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69">
        <f t="shared" si="1"/>
        <v>0</v>
      </c>
      <c r="X30" s="63">
        <f t="shared" si="2"/>
        <v>0</v>
      </c>
      <c r="Y30" s="70" t="str">
        <f t="shared" si="3"/>
        <v>brak ofert</v>
      </c>
    </row>
    <row r="31" spans="1:25" s="49" customFormat="1" x14ac:dyDescent="0.2">
      <c r="A31" s="65">
        <v>6138</v>
      </c>
      <c r="B31" s="50">
        <v>21</v>
      </c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9">
        <v>5290</v>
      </c>
      <c r="N31" s="18"/>
      <c r="O31" s="18"/>
      <c r="P31" s="18"/>
      <c r="Q31" s="18"/>
      <c r="R31" s="18"/>
      <c r="S31" s="18"/>
      <c r="T31" s="18"/>
      <c r="U31" s="18"/>
      <c r="V31" s="18"/>
      <c r="W31" s="69">
        <f t="shared" si="1"/>
        <v>5290</v>
      </c>
      <c r="X31" s="63">
        <f t="shared" si="2"/>
        <v>0.86184424894102318</v>
      </c>
      <c r="Y31" s="70">
        <f t="shared" si="3"/>
        <v>1</v>
      </c>
    </row>
    <row r="32" spans="1:25" s="64" customFormat="1" x14ac:dyDescent="0.2">
      <c r="A32" s="65">
        <v>9055</v>
      </c>
      <c r="B32" s="50">
        <v>22</v>
      </c>
      <c r="C32" s="71">
        <v>10890.5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69">
        <f t="shared" si="1"/>
        <v>10890.5</v>
      </c>
      <c r="X32" s="63">
        <f t="shared" si="2"/>
        <v>1.2027056874654887</v>
      </c>
      <c r="Y32" s="70">
        <f t="shared" si="3"/>
        <v>1</v>
      </c>
    </row>
    <row r="33" spans="1:25" s="49" customFormat="1" x14ac:dyDescent="0.2">
      <c r="A33" s="65">
        <v>880</v>
      </c>
      <c r="B33" s="50">
        <v>23</v>
      </c>
      <c r="C33" s="17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69">
        <f t="shared" si="1"/>
        <v>0</v>
      </c>
      <c r="X33" s="63">
        <f t="shared" si="2"/>
        <v>0</v>
      </c>
      <c r="Y33" s="70" t="str">
        <f t="shared" si="3"/>
        <v>brak ofert</v>
      </c>
    </row>
    <row r="34" spans="1:25" s="66" customFormat="1" x14ac:dyDescent="0.2">
      <c r="A34" s="65">
        <v>795</v>
      </c>
      <c r="B34" s="50">
        <v>24</v>
      </c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9">
        <v>1265</v>
      </c>
      <c r="N34" s="18"/>
      <c r="O34" s="18"/>
      <c r="P34" s="18"/>
      <c r="Q34" s="18"/>
      <c r="R34" s="18"/>
      <c r="S34" s="18"/>
      <c r="T34" s="18"/>
      <c r="U34" s="18"/>
      <c r="V34" s="18"/>
      <c r="W34" s="69">
        <f t="shared" si="1"/>
        <v>1265</v>
      </c>
      <c r="X34" s="63">
        <f t="shared" si="2"/>
        <v>1.5911949685534592</v>
      </c>
      <c r="Y34" s="70">
        <f t="shared" si="3"/>
        <v>1</v>
      </c>
    </row>
    <row r="35" spans="1:25" s="49" customFormat="1" x14ac:dyDescent="0.2">
      <c r="A35" s="65">
        <v>11294</v>
      </c>
      <c r="B35" s="50">
        <v>25</v>
      </c>
      <c r="C35" s="1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69">
        <f t="shared" si="1"/>
        <v>0</v>
      </c>
      <c r="X35" s="63">
        <f t="shared" si="2"/>
        <v>0</v>
      </c>
      <c r="Y35" s="70" t="str">
        <f t="shared" si="3"/>
        <v>brak ofert</v>
      </c>
    </row>
    <row r="36" spans="1:25" s="49" customFormat="1" x14ac:dyDescent="0.2">
      <c r="A36" s="65">
        <v>625</v>
      </c>
      <c r="B36" s="50">
        <v>26</v>
      </c>
      <c r="C36" s="1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69">
        <f t="shared" si="1"/>
        <v>0</v>
      </c>
      <c r="X36" s="63">
        <f t="shared" si="2"/>
        <v>0</v>
      </c>
      <c r="Y36" s="70" t="str">
        <f t="shared" si="3"/>
        <v>brak ofert</v>
      </c>
    </row>
    <row r="37" spans="1:25" s="49" customFormat="1" x14ac:dyDescent="0.2">
      <c r="A37" s="65">
        <v>25467.3</v>
      </c>
      <c r="B37" s="50">
        <v>27</v>
      </c>
      <c r="C37" s="17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69">
        <f t="shared" si="1"/>
        <v>0</v>
      </c>
      <c r="X37" s="63">
        <f t="shared" si="2"/>
        <v>0</v>
      </c>
      <c r="Y37" s="70" t="str">
        <f t="shared" si="3"/>
        <v>brak ofert</v>
      </c>
    </row>
    <row r="38" spans="1:25" s="49" customFormat="1" x14ac:dyDescent="0.2">
      <c r="A38" s="65">
        <v>25769.200000000001</v>
      </c>
      <c r="B38" s="50">
        <v>28</v>
      </c>
      <c r="C38" s="17"/>
      <c r="D38" s="19">
        <v>28396.400000000001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69">
        <f t="shared" si="1"/>
        <v>28396.400000000001</v>
      </c>
      <c r="X38" s="63">
        <f t="shared" si="2"/>
        <v>1.1019511665088555</v>
      </c>
      <c r="Y38" s="70">
        <f t="shared" si="3"/>
        <v>1</v>
      </c>
    </row>
    <row r="39" spans="1:25" s="49" customFormat="1" x14ac:dyDescent="0.2">
      <c r="A39" s="65">
        <v>7166</v>
      </c>
      <c r="B39" s="50">
        <v>29</v>
      </c>
      <c r="C39" s="17"/>
      <c r="D39" s="18">
        <v>6337.35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9">
        <v>6010.5</v>
      </c>
      <c r="W39" s="69">
        <f t="shared" si="1"/>
        <v>6010.5</v>
      </c>
      <c r="X39" s="63">
        <f t="shared" si="2"/>
        <v>0.83875244208763611</v>
      </c>
      <c r="Y39" s="70">
        <f t="shared" si="3"/>
        <v>0.97352980478382878</v>
      </c>
    </row>
    <row r="40" spans="1:25" s="49" customFormat="1" x14ac:dyDescent="0.2">
      <c r="A40" s="65">
        <v>645</v>
      </c>
      <c r="B40" s="50">
        <v>30</v>
      </c>
      <c r="C40" s="17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69">
        <f t="shared" si="1"/>
        <v>0</v>
      </c>
      <c r="X40" s="63">
        <f t="shared" si="2"/>
        <v>0</v>
      </c>
      <c r="Y40" s="70" t="str">
        <f t="shared" si="3"/>
        <v>brak ofert</v>
      </c>
    </row>
    <row r="41" spans="1:25" s="49" customFormat="1" x14ac:dyDescent="0.2">
      <c r="A41" s="65">
        <v>1140</v>
      </c>
      <c r="B41" s="50">
        <v>31</v>
      </c>
      <c r="C41" s="17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9">
        <v>945</v>
      </c>
      <c r="W41" s="69">
        <f t="shared" si="1"/>
        <v>945</v>
      </c>
      <c r="X41" s="63">
        <f t="shared" si="2"/>
        <v>0.82894736842105265</v>
      </c>
      <c r="Y41" s="70">
        <f t="shared" si="3"/>
        <v>1</v>
      </c>
    </row>
    <row r="42" spans="1:25" s="49" customFormat="1" x14ac:dyDescent="0.2">
      <c r="A42" s="65">
        <v>980</v>
      </c>
      <c r="B42" s="50">
        <v>32</v>
      </c>
      <c r="C42" s="17"/>
      <c r="D42" s="19">
        <v>787</v>
      </c>
      <c r="E42" s="18"/>
      <c r="F42" s="18">
        <v>2018.1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69">
        <f t="shared" si="1"/>
        <v>787</v>
      </c>
      <c r="X42" s="63">
        <f t="shared" si="2"/>
        <v>0.80306122448979589</v>
      </c>
      <c r="Y42" s="70">
        <f t="shared" si="3"/>
        <v>0.56112081565719585</v>
      </c>
    </row>
    <row r="43" spans="1:25" s="49" customFormat="1" x14ac:dyDescent="0.2">
      <c r="A43" s="65">
        <v>33591.5</v>
      </c>
      <c r="B43" s="50">
        <v>33</v>
      </c>
      <c r="C43" s="17"/>
      <c r="D43" s="19">
        <v>31584.3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69">
        <f t="shared" si="1"/>
        <v>31584.3</v>
      </c>
      <c r="X43" s="63">
        <f t="shared" si="2"/>
        <v>0.94024678862212163</v>
      </c>
      <c r="Y43" s="70">
        <f t="shared" si="3"/>
        <v>1</v>
      </c>
    </row>
    <row r="44" spans="1:25" s="49" customFormat="1" x14ac:dyDescent="0.2">
      <c r="A44" s="65">
        <v>122</v>
      </c>
      <c r="B44" s="50">
        <v>34</v>
      </c>
      <c r="C44" s="17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9">
        <v>145</v>
      </c>
      <c r="W44" s="69">
        <f t="shared" si="1"/>
        <v>145</v>
      </c>
      <c r="X44" s="63">
        <f t="shared" si="2"/>
        <v>1.1885245901639345</v>
      </c>
      <c r="Y44" s="70">
        <f t="shared" si="3"/>
        <v>1</v>
      </c>
    </row>
    <row r="45" spans="1:25" s="49" customFormat="1" x14ac:dyDescent="0.2">
      <c r="A45" s="65">
        <v>7490</v>
      </c>
      <c r="B45" s="50">
        <v>35</v>
      </c>
      <c r="C45" s="17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9">
        <v>8148.5</v>
      </c>
      <c r="O45" s="18"/>
      <c r="P45" s="18"/>
      <c r="Q45" s="18"/>
      <c r="R45" s="18"/>
      <c r="S45" s="18"/>
      <c r="T45" s="18"/>
      <c r="U45" s="18"/>
      <c r="V45" s="18"/>
      <c r="W45" s="69">
        <f t="shared" si="1"/>
        <v>8148.5</v>
      </c>
      <c r="X45" s="63">
        <f t="shared" si="2"/>
        <v>1.087917222963952</v>
      </c>
      <c r="Y45" s="70">
        <f t="shared" si="3"/>
        <v>1</v>
      </c>
    </row>
    <row r="46" spans="1:25" s="49" customFormat="1" x14ac:dyDescent="0.2">
      <c r="A46" s="65">
        <v>8400</v>
      </c>
      <c r="B46" s="50">
        <v>36</v>
      </c>
      <c r="C46" s="17"/>
      <c r="D46" s="18">
        <v>2394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9">
        <v>2352</v>
      </c>
      <c r="U46" s="18"/>
      <c r="V46" s="18">
        <v>2562</v>
      </c>
      <c r="W46" s="69">
        <f>MIN(C46:V46)</f>
        <v>2352</v>
      </c>
      <c r="X46" s="63">
        <f t="shared" si="2"/>
        <v>0.28000000000000003</v>
      </c>
      <c r="Y46" s="70">
        <f t="shared" si="3"/>
        <v>0.96551724137931039</v>
      </c>
    </row>
    <row r="47" spans="1:25" s="49" customFormat="1" x14ac:dyDescent="0.2">
      <c r="A47" s="65">
        <v>1950</v>
      </c>
      <c r="B47" s="50">
        <v>37</v>
      </c>
      <c r="C47" s="17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>
        <v>1035</v>
      </c>
      <c r="P47" s="18"/>
      <c r="Q47" s="18"/>
      <c r="R47" s="18"/>
      <c r="S47" s="18"/>
      <c r="T47" s="18"/>
      <c r="U47" s="18"/>
      <c r="V47" s="19">
        <v>855</v>
      </c>
      <c r="W47" s="69">
        <f t="shared" si="1"/>
        <v>855</v>
      </c>
      <c r="X47" s="63">
        <f t="shared" si="2"/>
        <v>0.43846153846153846</v>
      </c>
      <c r="Y47" s="70">
        <f t="shared" si="3"/>
        <v>0.90476190476190477</v>
      </c>
    </row>
    <row r="48" spans="1:25" s="49" customFormat="1" x14ac:dyDescent="0.2">
      <c r="A48" s="65">
        <v>34074</v>
      </c>
      <c r="B48" s="50">
        <v>38</v>
      </c>
      <c r="C48" s="17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>
        <v>33279.599999999999</v>
      </c>
      <c r="O48" s="18"/>
      <c r="P48" s="18"/>
      <c r="Q48" s="18"/>
      <c r="R48" s="18"/>
      <c r="S48" s="18"/>
      <c r="T48" s="18"/>
      <c r="U48" s="18"/>
      <c r="V48" s="19">
        <v>24208</v>
      </c>
      <c r="W48" s="69">
        <f t="shared" si="1"/>
        <v>24208</v>
      </c>
      <c r="X48" s="63">
        <f t="shared" si="2"/>
        <v>0.7104537183776487</v>
      </c>
      <c r="Y48" s="70">
        <f t="shared" si="3"/>
        <v>0.84219901335244474</v>
      </c>
    </row>
    <row r="49" spans="1:25" s="49" customFormat="1" x14ac:dyDescent="0.2">
      <c r="A49" s="65">
        <v>14725</v>
      </c>
      <c r="B49" s="50">
        <v>39</v>
      </c>
      <c r="C49" s="17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9">
        <v>11652</v>
      </c>
      <c r="U49" s="18"/>
      <c r="V49" s="18"/>
      <c r="W49" s="69">
        <f t="shared" si="1"/>
        <v>11652</v>
      </c>
      <c r="X49" s="63">
        <f t="shared" si="2"/>
        <v>0.79130730050933784</v>
      </c>
      <c r="Y49" s="70">
        <f t="shared" si="3"/>
        <v>1</v>
      </c>
    </row>
    <row r="50" spans="1:25" s="49" customFormat="1" x14ac:dyDescent="0.2">
      <c r="A50" s="65">
        <v>16159</v>
      </c>
      <c r="B50" s="50">
        <v>40</v>
      </c>
      <c r="C50" s="17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9">
        <v>15428.3</v>
      </c>
      <c r="U50" s="18"/>
      <c r="V50" s="18"/>
      <c r="W50" s="69">
        <f t="shared" si="1"/>
        <v>15428.3</v>
      </c>
      <c r="X50" s="63">
        <f t="shared" si="2"/>
        <v>0.95478061761247601</v>
      </c>
      <c r="Y50" s="70">
        <f t="shared" si="3"/>
        <v>1</v>
      </c>
    </row>
    <row r="51" spans="1:25" s="49" customFormat="1" x14ac:dyDescent="0.2">
      <c r="A51" s="65">
        <v>2115</v>
      </c>
      <c r="B51" s="50">
        <v>41</v>
      </c>
      <c r="C51" s="17"/>
      <c r="D51" s="18"/>
      <c r="E51" s="18"/>
      <c r="F51" s="19">
        <v>3547.5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69">
        <f t="shared" si="1"/>
        <v>3547.5</v>
      </c>
      <c r="X51" s="63">
        <f t="shared" si="2"/>
        <v>1.677304964539007</v>
      </c>
      <c r="Y51" s="70">
        <f t="shared" si="3"/>
        <v>1</v>
      </c>
    </row>
    <row r="52" spans="1:25" s="49" customFormat="1" x14ac:dyDescent="0.2">
      <c r="A52" s="65">
        <v>2600</v>
      </c>
      <c r="B52" s="50">
        <v>42</v>
      </c>
      <c r="C52" s="17"/>
      <c r="D52" s="18"/>
      <c r="E52" s="18"/>
      <c r="F52" s="19"/>
      <c r="G52" s="18"/>
      <c r="H52" s="18"/>
      <c r="I52" s="18"/>
      <c r="J52" s="18"/>
      <c r="K52" s="18"/>
      <c r="L52" s="18"/>
      <c r="M52" s="18"/>
      <c r="N52" s="18"/>
      <c r="O52" s="18"/>
      <c r="P52" s="19">
        <v>3299</v>
      </c>
      <c r="Q52" s="18"/>
      <c r="R52" s="18"/>
      <c r="S52" s="18"/>
      <c r="T52" s="18"/>
      <c r="U52" s="18"/>
      <c r="V52" s="18"/>
      <c r="W52" s="69">
        <f t="shared" si="1"/>
        <v>3299</v>
      </c>
      <c r="X52" s="63">
        <f t="shared" si="2"/>
        <v>1.268846153846154</v>
      </c>
      <c r="Y52" s="70">
        <f t="shared" si="3"/>
        <v>1</v>
      </c>
    </row>
    <row r="53" spans="1:25" s="49" customFormat="1" x14ac:dyDescent="0.2">
      <c r="A53" s="65">
        <v>890</v>
      </c>
      <c r="B53" s="50">
        <v>43</v>
      </c>
      <c r="C53" s="17"/>
      <c r="D53" s="18"/>
      <c r="E53" s="18"/>
      <c r="F53" s="19">
        <v>2215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69">
        <f t="shared" si="1"/>
        <v>2215</v>
      </c>
      <c r="X53" s="63">
        <f t="shared" si="2"/>
        <v>2.4887640449438204</v>
      </c>
      <c r="Y53" s="70">
        <f t="shared" si="3"/>
        <v>1</v>
      </c>
    </row>
    <row r="54" spans="1:25" x14ac:dyDescent="0.2">
      <c r="A54" s="52">
        <f>SUM(A11:A53)</f>
        <v>400072</v>
      </c>
      <c r="W54" s="37">
        <f>SUM(W11:W53)</f>
        <v>282372.09999999998</v>
      </c>
    </row>
  </sheetData>
  <sheetProtection selectLockedCells="1" selectUnlockedCells="1"/>
  <pageMargins left="0.7" right="0.7" top="0.75" bottom="0.75" header="0.51180555555555551" footer="0.51180555555555551"/>
  <pageSetup paperSize="9" scale="26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pane xSplit="2" topLeftCell="C1" activePane="topRight" state="frozen"/>
      <selection activeCell="A6" sqref="A6"/>
      <selection pane="topRight" activeCell="A6" sqref="A6"/>
    </sheetView>
  </sheetViews>
  <sheetFormatPr defaultRowHeight="12.75" x14ac:dyDescent="0.2"/>
  <cols>
    <col min="1" max="1" width="14" style="1" customWidth="1"/>
    <col min="2" max="2" width="15.42578125" style="1" customWidth="1"/>
    <col min="3" max="3" width="13.7109375" style="2" customWidth="1"/>
    <col min="4" max="4" width="13.5703125" style="22" customWidth="1"/>
    <col min="5" max="5" width="13.5703125" customWidth="1"/>
    <col min="6" max="6" width="13.85546875" customWidth="1"/>
    <col min="7" max="7" width="14.42578125" customWidth="1"/>
    <col min="8" max="8" width="10.85546875" customWidth="1"/>
    <col min="9" max="9" width="13.85546875" customWidth="1"/>
    <col min="10" max="10" width="10.85546875" customWidth="1"/>
    <col min="11" max="11" width="12.85546875" customWidth="1"/>
    <col min="12" max="12" width="10.85546875" customWidth="1"/>
    <col min="13" max="13" width="12.140625" customWidth="1"/>
    <col min="14" max="14" width="12.42578125" customWidth="1"/>
    <col min="15" max="15" width="10.85546875" customWidth="1"/>
    <col min="16" max="16" width="16.28515625" customWidth="1"/>
    <col min="17" max="17" width="13.140625" customWidth="1"/>
    <col min="18" max="18" width="16" customWidth="1"/>
    <col min="19" max="19" width="14.5703125" style="22" customWidth="1"/>
    <col min="20" max="20" width="18.28515625" style="3" customWidth="1"/>
    <col min="21" max="21" width="17.42578125" customWidth="1"/>
    <col min="22" max="22" width="15.140625" customWidth="1"/>
  </cols>
  <sheetData>
    <row r="1" spans="1:22" hidden="1" x14ac:dyDescent="0.2">
      <c r="B1" s="2"/>
      <c r="C1"/>
      <c r="S1" s="3"/>
      <c r="T1" s="4"/>
    </row>
    <row r="2" spans="1:22" hidden="1" x14ac:dyDescent="0.2">
      <c r="B2" s="2"/>
      <c r="C2"/>
      <c r="S2" s="3"/>
      <c r="T2" s="4"/>
    </row>
    <row r="3" spans="1:22" hidden="1" x14ac:dyDescent="0.2">
      <c r="B3" s="2"/>
      <c r="C3"/>
      <c r="S3" s="3"/>
      <c r="T3" s="4"/>
    </row>
    <row r="4" spans="1:22" hidden="1" x14ac:dyDescent="0.2">
      <c r="B4" s="2"/>
      <c r="C4"/>
      <c r="S4" s="3"/>
      <c r="T4" s="4"/>
    </row>
    <row r="5" spans="1:22" hidden="1" x14ac:dyDescent="0.2">
      <c r="B5" s="2"/>
      <c r="C5"/>
      <c r="S5" s="3"/>
      <c r="T5" s="4"/>
    </row>
    <row r="6" spans="1:22" ht="15.75" x14ac:dyDescent="0.25">
      <c r="A6" s="5" t="s">
        <v>30</v>
      </c>
      <c r="B6" s="2"/>
      <c r="C6"/>
      <c r="S6" s="3"/>
      <c r="T6" s="4"/>
    </row>
    <row r="7" spans="1:22" x14ac:dyDescent="0.2">
      <c r="B7" s="2"/>
      <c r="C7"/>
      <c r="S7" s="3"/>
      <c r="T7" s="4"/>
    </row>
    <row r="8" spans="1:22" s="6" customFormat="1" ht="120.6" customHeight="1" x14ac:dyDescent="0.2">
      <c r="A8" s="7"/>
      <c r="B8" s="8" t="s">
        <v>0</v>
      </c>
      <c r="C8" s="33" t="str">
        <f>Netto!C8</f>
        <v>ASEPT Sp. z o.o.
Siedziba: ul. Warszawska 12A 06- 300 Przasnysz</v>
      </c>
      <c r="D8" s="33" t="str">
        <f>Netto!D8</f>
        <v>Bialmed Sp. z o.o.
Siedziba: ul. Kazimierzowska 46/48/35 02-546 Warszawa</v>
      </c>
      <c r="E8" s="33" t="str">
        <f>Netto!E8</f>
        <v>Billmed Sp. z o.o
Siedziba: ul. Krypska 24/1, 04-082 Warszawa</v>
      </c>
      <c r="F8" s="33" t="str">
        <f>Netto!F8</f>
        <v>BOXMET MEDICAL Sp. z o. o.
Siedziba: Piskorzów 51, 58-250 Pieszyce</v>
      </c>
      <c r="G8" s="33" t="str">
        <f>Netto!G8</f>
        <v>Camedica spółka cywilna
Siedziba: ul. Kościelna 30, 21-210 Milanów</v>
      </c>
      <c r="H8" s="33" t="str">
        <f>Netto!H8</f>
        <v>Covimed Sp. z o.o
Siedziba: Ul. Przelot 10
04-622 Warszawa</v>
      </c>
      <c r="I8" s="58" t="str">
        <f>Netto!I8</f>
        <v>EMED SP. Z O. O. SP. K.
Siedziba: ul. Ryżowa 69A, 05-816 Opacz Kolonia</v>
      </c>
      <c r="J8" s="58" t="str">
        <f>Netto!J8</f>
        <v>EP-P spółka z ograniczoną odpowiedzialnością spółka komandytowa
Siedziba: ul. Lipowa 1c, 55-200 Oława</v>
      </c>
      <c r="K8" s="58" t="str">
        <f>Netto!K8</f>
        <v>Hebu Medical Polska Sp.z o.o. 
Siedziba: ul.Kobylnicka 2a Sady 62-080</v>
      </c>
      <c r="L8" s="58" t="str">
        <f>Netto!L8</f>
        <v>Lencomm Trade International Sp. z o.o.
Siedziba: Wólczyńska 133 01-919 Warszawa</v>
      </c>
      <c r="M8" s="58" t="str">
        <f>Netto!M8</f>
        <v>MEDICAVERA Sp z o o Dahlhausen Group
Siedziba: ul Majowa 2 71-374 Szczecin</v>
      </c>
      <c r="N8" s="58" t="str">
        <f>Netto!N8</f>
        <v>POLMIL SP. Z O.O.S.K.A.
Siedziba: PRZEMYSŁOWA 8B BYDGOSZCZ 85-758</v>
      </c>
      <c r="O8" s="58" t="str">
        <f>Netto!O8</f>
        <v>Krajowe Towarzystwo Gospodarcze Semigat SA
Siedziba: 03-450 Warszawa, ul. Ratuszowa 11</v>
      </c>
      <c r="P8" s="58" t="str">
        <f>Netto!P8</f>
        <v>SORIMEX Sp.  z o. o. Sp. k.
Siedziba; ul. Równinna 25  87-100 Toruń</v>
      </c>
      <c r="Q8" s="33" t="str">
        <f>Netto!Q8</f>
        <v>Stryker Polska Sp. z o.o.
Siedziba: Ul. Poleczki 35, 02-822 Warszawa</v>
      </c>
      <c r="R8" s="33" t="str">
        <f>Netto!R8</f>
        <v>SUN-MED Spółka Cywilna Dominik Siekierski Sławomir Naparty
Siedziba: ul. Franciszkańska 104/112, 91-845 Łódź</v>
      </c>
      <c r="S8" s="33" t="str">
        <f>Netto!S8</f>
        <v>TESA Teresa Woźniewska
Siedziba: 02-495 Warszawa, Kuźnicy Kołłątajowskiej 32</v>
      </c>
      <c r="T8" s="58" t="str">
        <f>Netto!T8</f>
        <v>Konsorcjum: Citonet-Szczecin Sp. z o.o. – Lider, Toruńskie Zakłady Materiałów Opatrunkowych S.A. -
Członek
Siedziba: ul. Rolna 4, 71-730 Szczecin – Lider, ul. Żółkiewskiego 20/26, 87-100 Toruń - Członek</v>
      </c>
      <c r="U8" s="33" t="str">
        <f>Netto!U8</f>
        <v>Varimed Sp. z o.o.
Siedziba: Ul. Tadeusza Kościuszki 115/4U, 50-442 Wrocław</v>
      </c>
      <c r="V8" s="58" t="str">
        <f>Netto!V8</f>
        <v>ZARYS International Group spółka z ograniczoną odpowiedzialnością spółka
komandytowa
Siedziba: ul. Pod Borem 18, 41-808 Zabrze</v>
      </c>
    </row>
    <row r="9" spans="1:22" s="11" customFormat="1" ht="79.5" customHeight="1" x14ac:dyDescent="0.2">
      <c r="B9" s="8" t="s">
        <v>1</v>
      </c>
      <c r="C9" s="27">
        <f>Netto!C9</f>
        <v>1</v>
      </c>
      <c r="D9" s="27">
        <f>Netto!D9</f>
        <v>2</v>
      </c>
      <c r="E9" s="27">
        <f>Netto!E9</f>
        <v>3</v>
      </c>
      <c r="F9" s="27">
        <f>Netto!F9</f>
        <v>4</v>
      </c>
      <c r="G9" s="27">
        <f>Netto!G9</f>
        <v>5</v>
      </c>
      <c r="H9" s="27">
        <f>Netto!H9</f>
        <v>6</v>
      </c>
      <c r="I9" s="27">
        <f>Netto!I9</f>
        <v>7</v>
      </c>
      <c r="J9" s="27">
        <f>Netto!J9</f>
        <v>8</v>
      </c>
      <c r="K9" s="27">
        <f>Netto!K9</f>
        <v>9</v>
      </c>
      <c r="L9" s="27">
        <f>Netto!L9</f>
        <v>10</v>
      </c>
      <c r="M9" s="27">
        <f>Netto!M9</f>
        <v>11</v>
      </c>
      <c r="N9" s="27">
        <f>Netto!N9</f>
        <v>12</v>
      </c>
      <c r="O9" s="27">
        <f>Netto!O9</f>
        <v>13</v>
      </c>
      <c r="P9" s="27">
        <f>Netto!P9</f>
        <v>14</v>
      </c>
      <c r="Q9" s="27">
        <f>Netto!Q9</f>
        <v>15</v>
      </c>
      <c r="R9" s="27">
        <f>Netto!R9</f>
        <v>16</v>
      </c>
      <c r="S9" s="27">
        <f>Netto!S9</f>
        <v>17</v>
      </c>
      <c r="T9" s="27">
        <f>Netto!T9</f>
        <v>18</v>
      </c>
      <c r="U9" s="27">
        <f>Netto!U9</f>
        <v>19</v>
      </c>
      <c r="V9" s="27">
        <f>Netto!V9</f>
        <v>20</v>
      </c>
    </row>
    <row r="10" spans="1:22" s="11" customFormat="1" ht="79.5" customHeight="1" x14ac:dyDescent="0.2">
      <c r="A10" s="53" t="s">
        <v>3</v>
      </c>
      <c r="B10" s="8" t="s">
        <v>4</v>
      </c>
      <c r="C10" s="14" t="s">
        <v>6</v>
      </c>
      <c r="D10" s="14" t="s">
        <v>6</v>
      </c>
      <c r="E10" s="14" t="s">
        <v>6</v>
      </c>
      <c r="F10" s="14" t="s">
        <v>6</v>
      </c>
      <c r="G10" s="14" t="s">
        <v>6</v>
      </c>
      <c r="H10" s="14" t="s">
        <v>6</v>
      </c>
      <c r="I10" s="14" t="s">
        <v>6</v>
      </c>
      <c r="J10" s="14" t="s">
        <v>6</v>
      </c>
      <c r="K10" s="14" t="s">
        <v>6</v>
      </c>
      <c r="L10" s="14" t="s">
        <v>6</v>
      </c>
      <c r="M10" s="14" t="s">
        <v>6</v>
      </c>
      <c r="N10" s="14" t="s">
        <v>6</v>
      </c>
      <c r="O10" s="14" t="s">
        <v>6</v>
      </c>
      <c r="P10" s="14" t="s">
        <v>6</v>
      </c>
      <c r="Q10" s="14" t="s">
        <v>6</v>
      </c>
      <c r="R10" s="14" t="s">
        <v>6</v>
      </c>
      <c r="S10" s="14" t="s">
        <v>6</v>
      </c>
      <c r="T10" s="14" t="s">
        <v>6</v>
      </c>
      <c r="U10" s="14" t="s">
        <v>6</v>
      </c>
      <c r="V10" s="14" t="s">
        <v>6</v>
      </c>
    </row>
    <row r="11" spans="1:22" x14ac:dyDescent="0.2">
      <c r="A11" s="54">
        <v>31881.599999999999</v>
      </c>
      <c r="B11" s="50">
        <v>1</v>
      </c>
      <c r="C11" s="18"/>
      <c r="D11" s="17">
        <v>27792.720000000001</v>
      </c>
      <c r="E11" s="19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6"/>
      <c r="T11" s="59"/>
      <c r="U11" s="61"/>
      <c r="V11" s="62"/>
    </row>
    <row r="12" spans="1:22" x14ac:dyDescent="0.2">
      <c r="A12" s="54">
        <v>1537.5</v>
      </c>
      <c r="B12" s="50">
        <v>2</v>
      </c>
      <c r="C12" s="18"/>
      <c r="D12" s="17"/>
      <c r="E12" s="1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6"/>
      <c r="T12" s="59"/>
      <c r="U12" s="61"/>
      <c r="V12" s="62"/>
    </row>
    <row r="13" spans="1:22" x14ac:dyDescent="0.2">
      <c r="A13" s="54">
        <v>8309.52</v>
      </c>
      <c r="B13" s="50">
        <v>3</v>
      </c>
      <c r="C13" s="18"/>
      <c r="D13" s="17"/>
      <c r="E13" s="19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6"/>
      <c r="T13" s="59"/>
      <c r="U13" s="61"/>
      <c r="V13" s="62"/>
    </row>
    <row r="14" spans="1:22" x14ac:dyDescent="0.2">
      <c r="A14" s="54">
        <v>55472.04</v>
      </c>
      <c r="B14" s="50">
        <v>4</v>
      </c>
      <c r="C14" s="18"/>
      <c r="D14" s="17"/>
      <c r="E14" s="19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>
        <v>55814</v>
      </c>
      <c r="R14" s="18"/>
      <c r="S14" s="16"/>
      <c r="T14" s="59"/>
      <c r="U14" s="61"/>
      <c r="V14" s="62"/>
    </row>
    <row r="15" spans="1:22" x14ac:dyDescent="0.2">
      <c r="A15" s="54">
        <v>6368.76</v>
      </c>
      <c r="B15" s="50">
        <v>5</v>
      </c>
      <c r="C15" s="18"/>
      <c r="D15" s="17"/>
      <c r="E15" s="19"/>
      <c r="F15" s="18"/>
      <c r="G15" s="18"/>
      <c r="H15" s="18"/>
      <c r="I15" s="18">
        <v>8309.52</v>
      </c>
      <c r="J15" s="18"/>
      <c r="K15" s="18">
        <v>6026.4</v>
      </c>
      <c r="L15" s="18"/>
      <c r="M15" s="18"/>
      <c r="N15" s="18"/>
      <c r="O15" s="18"/>
      <c r="P15" s="18"/>
      <c r="Q15" s="18"/>
      <c r="R15" s="18"/>
      <c r="S15" s="16"/>
      <c r="T15" s="59"/>
      <c r="U15" s="61"/>
      <c r="V15" s="62"/>
    </row>
    <row r="16" spans="1:22" x14ac:dyDescent="0.2">
      <c r="A16" s="54">
        <v>864</v>
      </c>
      <c r="B16" s="50">
        <v>6</v>
      </c>
      <c r="C16" s="18"/>
      <c r="D16" s="17"/>
      <c r="E16" s="1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>
        <v>432</v>
      </c>
      <c r="S16" s="16"/>
      <c r="T16" s="59"/>
      <c r="U16" s="61"/>
      <c r="V16" s="62"/>
    </row>
    <row r="17" spans="1:22" x14ac:dyDescent="0.2">
      <c r="A17" s="54">
        <v>17757.36</v>
      </c>
      <c r="B17" s="50">
        <v>7</v>
      </c>
      <c r="C17" s="18"/>
      <c r="D17" s="17"/>
      <c r="E17" s="19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6"/>
      <c r="T17" s="59"/>
      <c r="U17" s="61"/>
      <c r="V17" s="62"/>
    </row>
    <row r="18" spans="1:22" x14ac:dyDescent="0.2">
      <c r="A18" s="54">
        <v>5551.2</v>
      </c>
      <c r="B18" s="50">
        <v>8</v>
      </c>
      <c r="C18" s="18"/>
      <c r="D18" s="17"/>
      <c r="E18" s="19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>
        <v>3153.6</v>
      </c>
      <c r="S18" s="16"/>
      <c r="T18" s="59"/>
      <c r="U18" s="61"/>
      <c r="V18" s="62"/>
    </row>
    <row r="19" spans="1:22" x14ac:dyDescent="0.2">
      <c r="A19" s="54">
        <v>36540.720000000001</v>
      </c>
      <c r="B19" s="50">
        <v>9</v>
      </c>
      <c r="C19" s="18"/>
      <c r="D19" s="17"/>
      <c r="E19" s="19"/>
      <c r="F19" s="18"/>
      <c r="G19" s="18">
        <v>35089.199999999997</v>
      </c>
      <c r="H19" s="18"/>
      <c r="I19" s="18"/>
      <c r="J19" s="18">
        <v>32444.93</v>
      </c>
      <c r="K19" s="18"/>
      <c r="L19" s="18"/>
      <c r="M19" s="18"/>
      <c r="N19" s="18"/>
      <c r="O19" s="18"/>
      <c r="P19" s="18"/>
      <c r="Q19" s="18"/>
      <c r="R19" s="18">
        <v>46299.6</v>
      </c>
      <c r="S19" s="16">
        <v>40151.160000000003</v>
      </c>
      <c r="T19" s="59"/>
      <c r="U19" s="61">
        <v>38566.800000000003</v>
      </c>
      <c r="V19" s="62"/>
    </row>
    <row r="20" spans="1:22" x14ac:dyDescent="0.2">
      <c r="A20" s="54">
        <v>4066.2</v>
      </c>
      <c r="B20" s="50">
        <v>10</v>
      </c>
      <c r="C20" s="18"/>
      <c r="D20" s="17"/>
      <c r="E20" s="19"/>
      <c r="F20" s="18"/>
      <c r="G20" s="18">
        <v>4050</v>
      </c>
      <c r="H20" s="18"/>
      <c r="I20" s="18"/>
      <c r="J20" s="18">
        <v>2883.6</v>
      </c>
      <c r="K20" s="18"/>
      <c r="L20" s="18"/>
      <c r="M20" s="18"/>
      <c r="N20" s="18"/>
      <c r="O20" s="18"/>
      <c r="P20" s="18"/>
      <c r="Q20" s="18"/>
      <c r="R20" s="18">
        <v>3402</v>
      </c>
      <c r="S20" s="16"/>
      <c r="T20" s="59"/>
      <c r="U20" s="61">
        <v>4179.6000000000004</v>
      </c>
      <c r="V20" s="62"/>
    </row>
    <row r="21" spans="1:22" x14ac:dyDescent="0.2">
      <c r="A21" s="54">
        <v>3024</v>
      </c>
      <c r="B21" s="50">
        <v>11</v>
      </c>
      <c r="C21" s="18"/>
      <c r="D21" s="17"/>
      <c r="E21" s="19"/>
      <c r="F21" s="18"/>
      <c r="G21" s="18">
        <v>1900.8</v>
      </c>
      <c r="H21" s="18"/>
      <c r="I21" s="18"/>
      <c r="J21" s="18">
        <v>1942.27</v>
      </c>
      <c r="K21" s="18"/>
      <c r="L21" s="18"/>
      <c r="M21" s="18"/>
      <c r="N21" s="18"/>
      <c r="O21" s="18"/>
      <c r="P21" s="18"/>
      <c r="Q21" s="18"/>
      <c r="R21" s="18">
        <v>3456</v>
      </c>
      <c r="S21" s="16">
        <v>2268</v>
      </c>
      <c r="T21" s="59"/>
      <c r="U21" s="61"/>
      <c r="V21" s="62"/>
    </row>
    <row r="22" spans="1:22" x14ac:dyDescent="0.2">
      <c r="A22" s="54">
        <v>702</v>
      </c>
      <c r="B22" s="50">
        <v>12</v>
      </c>
      <c r="C22" s="18"/>
      <c r="D22" s="17"/>
      <c r="E22" s="19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>
        <v>253.8</v>
      </c>
      <c r="S22" s="16"/>
      <c r="T22" s="59"/>
      <c r="U22" s="61"/>
      <c r="V22" s="62"/>
    </row>
    <row r="23" spans="1:22" s="49" customFormat="1" x14ac:dyDescent="0.2">
      <c r="A23" s="54">
        <v>2592</v>
      </c>
      <c r="B23" s="50">
        <v>13</v>
      </c>
      <c r="C23" s="18"/>
      <c r="D23" s="17">
        <v>2835</v>
      </c>
      <c r="E23" s="19"/>
      <c r="F23" s="18"/>
      <c r="G23" s="18"/>
      <c r="H23" s="18"/>
      <c r="I23" s="18"/>
      <c r="J23" s="18"/>
      <c r="K23" s="18"/>
      <c r="L23" s="18">
        <v>2589.9</v>
      </c>
      <c r="M23" s="18"/>
      <c r="N23" s="18"/>
      <c r="O23" s="18"/>
      <c r="P23" s="18"/>
      <c r="Q23" s="18"/>
      <c r="R23" s="18"/>
      <c r="S23" s="16"/>
      <c r="T23" s="59"/>
      <c r="U23" s="61">
        <v>3402</v>
      </c>
      <c r="V23" s="62"/>
    </row>
    <row r="24" spans="1:22" x14ac:dyDescent="0.2">
      <c r="A24" s="54">
        <v>2916</v>
      </c>
      <c r="B24" s="50">
        <v>14</v>
      </c>
      <c r="C24" s="18"/>
      <c r="D24" s="17"/>
      <c r="E24" s="19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6"/>
      <c r="T24" s="59"/>
      <c r="U24" s="61"/>
      <c r="V24" s="62"/>
    </row>
    <row r="25" spans="1:22" x14ac:dyDescent="0.2">
      <c r="A25" s="54">
        <v>139.32</v>
      </c>
      <c r="B25" s="50">
        <v>15</v>
      </c>
      <c r="C25" s="18"/>
      <c r="D25" s="17"/>
      <c r="E25" s="19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6"/>
      <c r="T25" s="59"/>
      <c r="U25" s="61"/>
      <c r="V25" s="62"/>
    </row>
    <row r="26" spans="1:22" x14ac:dyDescent="0.2">
      <c r="A26" s="54">
        <v>2829.6000000000004</v>
      </c>
      <c r="B26" s="50">
        <v>16</v>
      </c>
      <c r="C26" s="18"/>
      <c r="D26" s="17"/>
      <c r="E26" s="19">
        <v>2095.1999999999998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6"/>
      <c r="T26" s="59"/>
      <c r="U26" s="61"/>
      <c r="V26" s="62"/>
    </row>
    <row r="27" spans="1:22" x14ac:dyDescent="0.2">
      <c r="A27" s="55">
        <v>8836.56</v>
      </c>
      <c r="B27" s="50">
        <v>17</v>
      </c>
      <c r="C27" s="18"/>
      <c r="D27" s="17"/>
      <c r="E27" s="19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6"/>
      <c r="T27" s="59"/>
      <c r="U27" s="61"/>
      <c r="V27" s="62"/>
    </row>
    <row r="28" spans="1:22" x14ac:dyDescent="0.2">
      <c r="A28" s="35">
        <v>4687.2000000000007</v>
      </c>
      <c r="B28" s="50">
        <v>18</v>
      </c>
      <c r="C28" s="18"/>
      <c r="D28" s="17"/>
      <c r="E28" s="19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6"/>
      <c r="T28" s="59"/>
      <c r="U28" s="61"/>
      <c r="V28" s="62"/>
    </row>
    <row r="29" spans="1:22" x14ac:dyDescent="0.2">
      <c r="A29" s="35">
        <v>8424</v>
      </c>
      <c r="B29" s="50">
        <v>19</v>
      </c>
      <c r="C29" s="18"/>
      <c r="D29" s="17"/>
      <c r="E29" s="19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6"/>
      <c r="T29" s="59"/>
      <c r="U29" s="61"/>
      <c r="V29" s="62"/>
    </row>
    <row r="30" spans="1:22" x14ac:dyDescent="0.2">
      <c r="A30" s="35">
        <v>729</v>
      </c>
      <c r="B30" s="50">
        <v>20</v>
      </c>
      <c r="C30" s="18"/>
      <c r="D30" s="17"/>
      <c r="E30" s="19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6"/>
      <c r="T30" s="59"/>
      <c r="U30" s="61"/>
      <c r="V30" s="62"/>
    </row>
    <row r="31" spans="1:22" x14ac:dyDescent="0.2">
      <c r="A31" s="35">
        <v>6629.04</v>
      </c>
      <c r="B31" s="50">
        <v>21</v>
      </c>
      <c r="C31" s="18"/>
      <c r="D31" s="17"/>
      <c r="E31" s="19"/>
      <c r="F31" s="18"/>
      <c r="G31" s="18"/>
      <c r="H31" s="18"/>
      <c r="I31" s="18"/>
      <c r="J31" s="18"/>
      <c r="K31" s="18"/>
      <c r="L31" s="18"/>
      <c r="M31" s="18">
        <v>5713.2</v>
      </c>
      <c r="N31" s="18"/>
      <c r="O31" s="18"/>
      <c r="P31" s="18"/>
      <c r="Q31" s="18"/>
      <c r="R31" s="18"/>
      <c r="S31" s="16"/>
      <c r="T31" s="59"/>
      <c r="U31" s="61"/>
      <c r="V31" s="62"/>
    </row>
    <row r="32" spans="1:22" x14ac:dyDescent="0.2">
      <c r="A32" s="35">
        <v>9779.4</v>
      </c>
      <c r="B32" s="50">
        <v>22</v>
      </c>
      <c r="C32" s="18">
        <v>11761.74</v>
      </c>
      <c r="D32" s="17"/>
      <c r="E32" s="19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6"/>
      <c r="T32" s="59"/>
      <c r="U32" s="61"/>
      <c r="V32" s="62"/>
    </row>
    <row r="33" spans="1:22" x14ac:dyDescent="0.2">
      <c r="A33" s="35">
        <v>950.4</v>
      </c>
      <c r="B33" s="50">
        <v>23</v>
      </c>
      <c r="C33" s="18"/>
      <c r="D33" s="17"/>
      <c r="E33" s="19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6"/>
      <c r="T33" s="59"/>
      <c r="U33" s="61"/>
      <c r="V33" s="62"/>
    </row>
    <row r="34" spans="1:22" x14ac:dyDescent="0.2">
      <c r="A34" s="35">
        <v>858.59999999999991</v>
      </c>
      <c r="B34" s="50">
        <v>24</v>
      </c>
      <c r="C34" s="18"/>
      <c r="D34" s="17"/>
      <c r="E34" s="19"/>
      <c r="F34" s="18"/>
      <c r="G34" s="18"/>
      <c r="H34" s="18"/>
      <c r="I34" s="18"/>
      <c r="J34" s="18"/>
      <c r="K34" s="18"/>
      <c r="L34" s="18"/>
      <c r="M34" s="18">
        <v>1366.2</v>
      </c>
      <c r="N34" s="18"/>
      <c r="O34" s="18"/>
      <c r="P34" s="18"/>
      <c r="Q34" s="18"/>
      <c r="R34" s="18"/>
      <c r="S34" s="16"/>
      <c r="T34" s="59"/>
      <c r="U34" s="61"/>
      <c r="V34" s="62"/>
    </row>
    <row r="35" spans="1:22" x14ac:dyDescent="0.2">
      <c r="A35" s="35">
        <v>12197.52</v>
      </c>
      <c r="B35" s="50">
        <v>25</v>
      </c>
      <c r="C35" s="18"/>
      <c r="D35" s="17"/>
      <c r="E35" s="19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6"/>
      <c r="T35" s="59"/>
      <c r="U35" s="61"/>
      <c r="V35" s="62"/>
    </row>
    <row r="36" spans="1:22" x14ac:dyDescent="0.2">
      <c r="A36" s="35">
        <v>675</v>
      </c>
      <c r="B36" s="50">
        <v>26</v>
      </c>
      <c r="C36" s="18"/>
      <c r="D36" s="17"/>
      <c r="E36" s="19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6"/>
      <c r="T36" s="59"/>
      <c r="U36" s="61"/>
      <c r="V36" s="62"/>
    </row>
    <row r="37" spans="1:22" x14ac:dyDescent="0.2">
      <c r="A37" s="35">
        <v>27504.68399999999</v>
      </c>
      <c r="B37" s="50">
        <v>27</v>
      </c>
      <c r="C37" s="18"/>
      <c r="D37" s="17"/>
      <c r="E37" s="19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6"/>
      <c r="T37" s="59"/>
      <c r="U37" s="61"/>
      <c r="V37" s="62"/>
    </row>
    <row r="38" spans="1:22" x14ac:dyDescent="0.2">
      <c r="A38" s="35">
        <v>27830.736000000001</v>
      </c>
      <c r="B38" s="50">
        <v>28</v>
      </c>
      <c r="C38" s="18"/>
      <c r="D38" s="17">
        <v>30668.1</v>
      </c>
      <c r="E38" s="19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6"/>
      <c r="T38" s="59"/>
      <c r="U38" s="61"/>
      <c r="V38" s="62"/>
    </row>
    <row r="39" spans="1:22" x14ac:dyDescent="0.2">
      <c r="A39" s="35">
        <v>7739.28</v>
      </c>
      <c r="B39" s="50">
        <v>29</v>
      </c>
      <c r="C39" s="18"/>
      <c r="D39" s="17">
        <v>6844.34</v>
      </c>
      <c r="E39" s="19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6"/>
      <c r="T39" s="59"/>
      <c r="U39" s="61"/>
      <c r="V39" s="62">
        <v>6491.34</v>
      </c>
    </row>
    <row r="40" spans="1:22" x14ac:dyDescent="0.2">
      <c r="A40" s="35">
        <v>696.6</v>
      </c>
      <c r="B40" s="50">
        <v>30</v>
      </c>
      <c r="C40" s="18"/>
      <c r="D40" s="17"/>
      <c r="E40" s="19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6"/>
      <c r="T40" s="59"/>
      <c r="U40" s="61"/>
      <c r="V40" s="62"/>
    </row>
    <row r="41" spans="1:22" x14ac:dyDescent="0.2">
      <c r="A41" s="35">
        <v>1231.2</v>
      </c>
      <c r="B41" s="50">
        <v>31</v>
      </c>
      <c r="C41" s="18"/>
      <c r="D41" s="17"/>
      <c r="E41" s="19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6"/>
      <c r="T41" s="59"/>
      <c r="U41" s="61"/>
      <c r="V41" s="62">
        <v>1020.6</v>
      </c>
    </row>
    <row r="42" spans="1:22" x14ac:dyDescent="0.2">
      <c r="A42" s="35">
        <v>1058.4000000000001</v>
      </c>
      <c r="B42" s="50">
        <v>32</v>
      </c>
      <c r="C42" s="18"/>
      <c r="D42" s="17">
        <v>849.96</v>
      </c>
      <c r="E42" s="19"/>
      <c r="F42" s="18">
        <v>2179.5500000000002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6"/>
      <c r="T42" s="59"/>
      <c r="U42" s="61"/>
      <c r="V42" s="62"/>
    </row>
    <row r="43" spans="1:22" x14ac:dyDescent="0.2">
      <c r="A43" s="35">
        <v>36278.82</v>
      </c>
      <c r="B43" s="50">
        <v>33</v>
      </c>
      <c r="C43" s="18"/>
      <c r="D43" s="17">
        <v>38848.69</v>
      </c>
      <c r="E43" s="19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6"/>
      <c r="T43" s="59"/>
      <c r="U43" s="61"/>
      <c r="V43" s="62"/>
    </row>
    <row r="44" spans="1:22" x14ac:dyDescent="0.2">
      <c r="A44" s="35">
        <v>131.76</v>
      </c>
      <c r="B44" s="50">
        <v>34</v>
      </c>
      <c r="C44" s="18"/>
      <c r="D44" s="17"/>
      <c r="E44" s="19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6"/>
      <c r="T44" s="59"/>
      <c r="U44" s="61"/>
      <c r="V44" s="62">
        <v>156.6</v>
      </c>
    </row>
    <row r="45" spans="1:22" x14ac:dyDescent="0.2">
      <c r="A45" s="35">
        <v>8089.2</v>
      </c>
      <c r="B45" s="50">
        <v>35</v>
      </c>
      <c r="C45" s="18"/>
      <c r="D45" s="17"/>
      <c r="E45" s="19"/>
      <c r="F45" s="18"/>
      <c r="G45" s="18"/>
      <c r="H45" s="18"/>
      <c r="I45" s="18"/>
      <c r="J45" s="18"/>
      <c r="K45" s="18"/>
      <c r="L45" s="18"/>
      <c r="M45" s="18"/>
      <c r="N45" s="18">
        <v>8800.3799999999992</v>
      </c>
      <c r="O45" s="18"/>
      <c r="P45" s="18"/>
      <c r="Q45" s="18"/>
      <c r="R45" s="18"/>
      <c r="S45" s="16"/>
      <c r="T45" s="59"/>
      <c r="U45" s="61"/>
      <c r="V45" s="62"/>
    </row>
    <row r="46" spans="1:22" x14ac:dyDescent="0.2">
      <c r="A46" s="35">
        <v>9072</v>
      </c>
      <c r="B46" s="50">
        <v>36</v>
      </c>
      <c r="C46" s="18"/>
      <c r="D46" s="17">
        <v>2585.52</v>
      </c>
      <c r="E46" s="19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6"/>
      <c r="T46" s="59">
        <v>2540.16</v>
      </c>
      <c r="U46" s="61"/>
      <c r="V46" s="62">
        <v>2766.96</v>
      </c>
    </row>
    <row r="47" spans="1:22" x14ac:dyDescent="0.2">
      <c r="A47" s="35">
        <v>2106</v>
      </c>
      <c r="B47" s="50">
        <v>37</v>
      </c>
      <c r="C47" s="18"/>
      <c r="D47" s="17"/>
      <c r="E47" s="19"/>
      <c r="F47" s="18"/>
      <c r="G47" s="18"/>
      <c r="H47" s="18"/>
      <c r="I47" s="18"/>
      <c r="J47" s="18"/>
      <c r="K47" s="18"/>
      <c r="L47" s="18"/>
      <c r="M47" s="18"/>
      <c r="N47" s="18"/>
      <c r="O47" s="18">
        <v>1117.8</v>
      </c>
      <c r="P47" s="18"/>
      <c r="Q47" s="18"/>
      <c r="R47" s="18"/>
      <c r="S47" s="16"/>
      <c r="T47" s="59"/>
      <c r="U47" s="61"/>
      <c r="V47" s="62">
        <v>923.4</v>
      </c>
    </row>
    <row r="48" spans="1:22" x14ac:dyDescent="0.2">
      <c r="A48" s="35">
        <v>36799.919999999998</v>
      </c>
      <c r="B48" s="50">
        <v>38</v>
      </c>
      <c r="C48" s="18"/>
      <c r="D48" s="17"/>
      <c r="E48" s="19"/>
      <c r="F48" s="18"/>
      <c r="G48" s="18"/>
      <c r="H48" s="18"/>
      <c r="I48" s="18"/>
      <c r="J48" s="18"/>
      <c r="K48" s="18"/>
      <c r="L48" s="18"/>
      <c r="M48" s="18"/>
      <c r="N48" s="18">
        <v>35941.97</v>
      </c>
      <c r="O48" s="18"/>
      <c r="P48" s="18"/>
      <c r="Q48" s="18"/>
      <c r="R48" s="18"/>
      <c r="S48" s="16"/>
      <c r="T48" s="59"/>
      <c r="U48" s="61"/>
      <c r="V48" s="62">
        <v>26144.639999999999</v>
      </c>
    </row>
    <row r="49" spans="1:22" x14ac:dyDescent="0.2">
      <c r="A49" s="35">
        <v>15903</v>
      </c>
      <c r="B49" s="50">
        <v>39</v>
      </c>
      <c r="C49" s="18"/>
      <c r="D49" s="17"/>
      <c r="E49" s="19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6"/>
      <c r="T49" s="59">
        <v>12234.6</v>
      </c>
      <c r="U49" s="61"/>
      <c r="V49" s="62"/>
    </row>
    <row r="50" spans="1:22" x14ac:dyDescent="0.2">
      <c r="A50" s="35">
        <v>17451.72</v>
      </c>
      <c r="B50" s="50">
        <v>40</v>
      </c>
      <c r="C50" s="18"/>
      <c r="D50" s="17"/>
      <c r="E50" s="19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6"/>
      <c r="T50" s="60">
        <v>16662.560000000001</v>
      </c>
      <c r="U50" s="61"/>
      <c r="V50" s="62"/>
    </row>
    <row r="51" spans="1:22" x14ac:dyDescent="0.2">
      <c r="A51" s="35">
        <v>2284.1999999999998</v>
      </c>
      <c r="B51" s="50">
        <v>41</v>
      </c>
      <c r="C51" s="18"/>
      <c r="D51" s="17"/>
      <c r="E51" s="19"/>
      <c r="F51" s="18">
        <v>3831.3</v>
      </c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6"/>
      <c r="T51" s="59"/>
      <c r="U51" s="61"/>
      <c r="V51" s="62"/>
    </row>
    <row r="52" spans="1:22" x14ac:dyDescent="0.2">
      <c r="A52" s="35">
        <v>2808</v>
      </c>
      <c r="B52" s="50">
        <v>42</v>
      </c>
      <c r="C52" s="18"/>
      <c r="D52" s="17"/>
      <c r="E52" s="19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>
        <v>3562.92</v>
      </c>
      <c r="Q52" s="18"/>
      <c r="R52" s="18"/>
      <c r="S52" s="16"/>
      <c r="T52" s="59"/>
      <c r="U52" s="61"/>
      <c r="V52" s="62"/>
    </row>
    <row r="53" spans="1:22" x14ac:dyDescent="0.2">
      <c r="A53" s="35">
        <v>961.2</v>
      </c>
      <c r="B53" s="50">
        <v>43</v>
      </c>
      <c r="C53" s="18"/>
      <c r="D53" s="17"/>
      <c r="E53" s="19"/>
      <c r="F53" s="18">
        <v>2392.1999999999998</v>
      </c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6"/>
      <c r="T53" s="59"/>
      <c r="U53" s="34"/>
      <c r="V53" s="36"/>
    </row>
    <row r="54" spans="1:22" x14ac:dyDescent="0.2">
      <c r="A54" s="57">
        <v>432265.26000000013</v>
      </c>
      <c r="B54" s="56"/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Ewelina</cp:lastModifiedBy>
  <cp:lastPrinted>2021-04-27T17:20:41Z</cp:lastPrinted>
  <dcterms:created xsi:type="dcterms:W3CDTF">2021-03-05T11:51:39Z</dcterms:created>
  <dcterms:modified xsi:type="dcterms:W3CDTF">2021-04-27T18:57:48Z</dcterms:modified>
</cp:coreProperties>
</file>