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__SŁAWNO\Przetargi\1 2022 Wyroby\"/>
    </mc:Choice>
  </mc:AlternateContent>
  <xr:revisionPtr revIDLastSave="0" documentId="13_ncr:1_{F326DACF-77E9-41A1-B631-E5B2DAE4924B}" xr6:coauthVersionLast="47" xr6:coauthVersionMax="47" xr10:uidLastSave="{00000000-0000-0000-0000-000000000000}"/>
  <bookViews>
    <workbookView xWindow="-110" yWindow="-110" windowWidth="38620" windowHeight="21220" activeTab="1" xr2:uid="{CC84906E-5336-47EE-ACE6-CD5C825E1624}"/>
  </bookViews>
  <sheets>
    <sheet name="Netto" sheetId="1" r:id="rId1"/>
    <sheet name="Brutto" sheetId="2" r:id="rId2"/>
  </sheets>
  <definedNames>
    <definedName name="__xlfn_BAHTTEXT">#N/A</definedName>
    <definedName name="__xlfn_IFERROR">#N/A</definedName>
    <definedName name="_xlnm._FilterDatabase" localSheetId="1" hidden="1">Brutto!$A$10:$Q$22</definedName>
    <definedName name="_xlnm._FilterDatabase" localSheetId="0" hidden="1">Netto!$A$10:$Q$22</definedName>
    <definedName name="Excel_BuiltIn__FilterDatabase" localSheetId="1">Brutto!$B$9:$L$9</definedName>
    <definedName name="Excel_BuiltIn__FilterDatabase" localSheetId="0">Netto!$B$9:$L$9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2" i="2" l="1"/>
  <c r="N22" i="2"/>
  <c r="P22" i="2" s="1"/>
  <c r="Q21" i="2"/>
  <c r="N21" i="2"/>
  <c r="O21" i="2" s="1"/>
  <c r="Q20" i="2"/>
  <c r="O20" i="2"/>
  <c r="N20" i="2"/>
  <c r="P20" i="2" s="1"/>
  <c r="Q19" i="2"/>
  <c r="P19" i="2"/>
  <c r="N19" i="2"/>
  <c r="O19" i="2" s="1"/>
  <c r="Q18" i="2"/>
  <c r="N18" i="2"/>
  <c r="P18" i="2" s="1"/>
  <c r="Q17" i="2"/>
  <c r="N17" i="2"/>
  <c r="P17" i="2" s="1"/>
  <c r="Q16" i="2"/>
  <c r="N16" i="2"/>
  <c r="P16" i="2" s="1"/>
  <c r="Q15" i="2"/>
  <c r="P15" i="2"/>
  <c r="N15" i="2"/>
  <c r="O15" i="2" s="1"/>
  <c r="Q14" i="2"/>
  <c r="N14" i="2"/>
  <c r="P14" i="2" s="1"/>
  <c r="Q13" i="2"/>
  <c r="O13" i="2"/>
  <c r="N13" i="2"/>
  <c r="P13" i="2" s="1"/>
  <c r="Q12" i="2"/>
  <c r="N12" i="2"/>
  <c r="P12" i="2" s="1"/>
  <c r="Q11" i="2"/>
  <c r="N11" i="2"/>
  <c r="O11" i="2" s="1"/>
  <c r="Q22" i="1"/>
  <c r="N22" i="1"/>
  <c r="P22" i="1" s="1"/>
  <c r="Q21" i="1"/>
  <c r="N21" i="1"/>
  <c r="P21" i="1" s="1"/>
  <c r="Q20" i="1"/>
  <c r="N20" i="1"/>
  <c r="P20" i="1" s="1"/>
  <c r="Q19" i="1"/>
  <c r="N19" i="1"/>
  <c r="P19" i="1" s="1"/>
  <c r="Q18" i="1"/>
  <c r="N18" i="1"/>
  <c r="O18" i="1" s="1"/>
  <c r="Q17" i="1"/>
  <c r="N17" i="1"/>
  <c r="P17" i="1" s="1"/>
  <c r="Q16" i="1"/>
  <c r="N16" i="1"/>
  <c r="P16" i="1" s="1"/>
  <c r="Q15" i="1"/>
  <c r="N15" i="1"/>
  <c r="P15" i="1" s="1"/>
  <c r="Q14" i="1"/>
  <c r="N14" i="1"/>
  <c r="P14" i="1" s="1"/>
  <c r="Q13" i="1"/>
  <c r="N13" i="1"/>
  <c r="P13" i="1" s="1"/>
  <c r="Q12" i="1"/>
  <c r="N12" i="1"/>
  <c r="O12" i="1" s="1"/>
  <c r="Q11" i="1"/>
  <c r="N11" i="1"/>
  <c r="O11" i="1" s="1"/>
  <c r="O17" i="2" l="1"/>
  <c r="P21" i="2"/>
  <c r="P11" i="2"/>
  <c r="O21" i="1"/>
  <c r="P11" i="1"/>
  <c r="O19" i="1"/>
  <c r="O15" i="1"/>
  <c r="O22" i="2"/>
  <c r="O22" i="1"/>
  <c r="O18" i="2"/>
  <c r="O14" i="1"/>
  <c r="P18" i="1"/>
  <c r="O14" i="2"/>
  <c r="O20" i="1"/>
  <c r="O12" i="2"/>
  <c r="O16" i="2"/>
  <c r="O16" i="1"/>
  <c r="P12" i="1"/>
  <c r="O13" i="1"/>
  <c r="O17" i="1"/>
</calcChain>
</file>

<file path=xl/sharedStrings.xml><?xml version="1.0" encoding="utf-8"?>
<sst xmlns="http://schemas.openxmlformats.org/spreadsheetml/2006/main" count="66" uniqueCount="24">
  <si>
    <t>Informacja z otwarcie ofert ZP/1/2022</t>
  </si>
  <si>
    <t xml:space="preserve">Nazwy i adresy wykonawców </t>
  </si>
  <si>
    <t>Abena Polska Sp. z o.o. Siedziba: ul. Nowa 15 Łozienica 72-100 Goleniów</t>
  </si>
  <si>
    <t>EM POLAND Sp. z o.o. 
Siedziba: ul. Aleja Piłsudskiego 63, 05-070 Sulejówek</t>
  </si>
  <si>
    <t>Lohmann &amp; Rauscher Polska sp. z o.o. 
Siedziba: ul. Moniuszki 14, 95-200 Pabianice</t>
  </si>
  <si>
    <t>Mercator Medical S.A.
Siedziba: ul. Modrzejewskiej 30, 31-327 Kraków</t>
  </si>
  <si>
    <t>PAUL HARTMANN POLSKA Sp. z o.o.
Siedziba: 95- 200 Pabianice ul. Stefana Żeromskiego 17</t>
  </si>
  <si>
    <t>PT GLOBAL SP. Z O.O. 
Siedziba: ul. Nowy Świat 33/13, 00-029 Warszawa</t>
  </si>
  <si>
    <t>Konsorcjum 
Citonet Szczecin sp. z o.o. 
Siedziba: ul. Rolna 4, 71-730 Szczecin 
Toruńskie Zakłady Materiałów Opatrunkowych S.A. Siedziba: ul. Żółkiewskiego 20/26 , 87-100 Toruń</t>
  </si>
  <si>
    <t>J. Chodacki, A. Misztal „Medica” Spółka Jawna
Siedziba: 59-300 Lubin, ul. Przemysłowa 4A</t>
  </si>
  <si>
    <t>Modus S.A.
Siedziba: Karola Szajnochy 11, 85-738 Bydgoszcz</t>
  </si>
  <si>
    <t>Skamex Sp. z o.o.
Siedziba: ul. Częstochowska 38/52, 93-121 Łódź</t>
  </si>
  <si>
    <t>ZARYS International Group spółka z ograniczoną odpowiedzialnością spółka
komandytowa
Siedziba ul. Pod Borem 18, 41-808 Zabrze</t>
  </si>
  <si>
    <t xml:space="preserve">Nr oferty
</t>
  </si>
  <si>
    <t>5*</t>
  </si>
  <si>
    <t>Wartość szacunkowa netto, jaką Zamawiający zamierza przeznaczyc na realizację zamówienia</t>
  </si>
  <si>
    <t>Nr części postępowania</t>
  </si>
  <si>
    <t>netto</t>
  </si>
  <si>
    <t>Wartość oferty najkorzystniejszej cenowo 
(wartość  netto)</t>
  </si>
  <si>
    <t>Stosunek procenowy oferty najkorzystniejszej do wartości szacunkowej netto</t>
  </si>
  <si>
    <t>Stosunek procenowy oferty najkorzystniejszej do wartości śrdniej arytmetycznej ofert netto</t>
  </si>
  <si>
    <t>Liczba ofert</t>
  </si>
  <si>
    <t>*w pakiecie 11 Zamawiający dokonał poprawki błędnego wyliczenia wartości poz. 4</t>
  </si>
  <si>
    <t>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</si>
</sst>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&quot; zł&quot;_-;\-* #,##0.00&quot; zł&quot;_-;_-* \-??&quot; zł&quot;_-;_-@_-"/>
    <numFmt numFmtId="165" formatCode="#,##0.00\ &quot;zł&quot;"/>
    <numFmt numFmtId="166" formatCode="_-* #,##0.00\ _z_ł_-;\-* #,##0.00\ _z_ł_-;_-* &quot;-&quot;??\ _z_ł_-;_-@_-"/>
  </numFmts>
  <fonts count="14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b/>
      <sz val="6"/>
      <name val="Arial"/>
      <family val="2"/>
      <charset val="238"/>
    </font>
    <font>
      <sz val="6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9"/>
      <color rgb="FFFF000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9"/>
      <color rgb="FFFF0000"/>
      <name val="Arial"/>
      <family val="2"/>
      <charset val="238"/>
    </font>
    <font>
      <i/>
      <sz val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31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ill="0" applyBorder="0" applyAlignment="0" applyProtection="0"/>
    <xf numFmtId="9" fontId="1" fillId="0" borderId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 vertical="center" wrapText="1"/>
    </xf>
    <xf numFmtId="164" fontId="0" fillId="0" borderId="0" xfId="1" applyFont="1" applyFill="1" applyBorder="1" applyAlignment="1" applyProtection="1">
      <alignment horizontal="center" vertical="center"/>
    </xf>
    <xf numFmtId="9" fontId="0" fillId="0" borderId="0" xfId="2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49" fontId="2" fillId="0" borderId="0" xfId="1" applyNumberFormat="1" applyFont="1" applyFill="1" applyBorder="1" applyAlignment="1" applyProtection="1"/>
    <xf numFmtId="0" fontId="3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4" fontId="3" fillId="0" borderId="0" xfId="1" applyFont="1" applyFill="1" applyBorder="1" applyAlignment="1" applyProtection="1">
      <alignment horizontal="center" vertical="center"/>
    </xf>
    <xf numFmtId="9" fontId="3" fillId="0" borderId="0" xfId="2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64" fontId="4" fillId="0" borderId="0" xfId="1" applyFont="1" applyFill="1" applyBorder="1" applyAlignment="1" applyProtection="1">
      <alignment horizontal="center" vertical="center" wrapText="1"/>
    </xf>
    <xf numFmtId="9" fontId="5" fillId="0" borderId="0" xfId="2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horizontal="center" vertical="center"/>
    </xf>
    <xf numFmtId="164" fontId="6" fillId="2" borderId="5" xfId="1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64" fontId="4" fillId="0" borderId="6" xfId="1" applyFont="1" applyFill="1" applyBorder="1" applyAlignment="1" applyProtection="1">
      <alignment horizontal="center" vertical="center" wrapText="1"/>
    </xf>
    <xf numFmtId="9" fontId="5" fillId="0" borderId="1" xfId="2" applyFont="1" applyFill="1" applyBorder="1" applyAlignment="1" applyProtection="1">
      <alignment horizontal="center" vertical="center" wrapText="1"/>
    </xf>
    <xf numFmtId="9" fontId="5" fillId="0" borderId="7" xfId="2" applyFont="1" applyFill="1" applyBorder="1" applyAlignment="1" applyProtection="1">
      <alignment horizontal="center" vertical="center" wrapText="1"/>
    </xf>
    <xf numFmtId="0" fontId="3" fillId="0" borderId="3" xfId="0" applyFont="1" applyBorder="1" applyAlignment="1">
      <alignment vertical="center"/>
    </xf>
    <xf numFmtId="165" fontId="1" fillId="0" borderId="3" xfId="1" applyNumberFormat="1" applyFill="1" applyBorder="1" applyAlignment="1" applyProtection="1"/>
    <xf numFmtId="0" fontId="3" fillId="0" borderId="6" xfId="0" applyFont="1" applyBorder="1" applyAlignment="1">
      <alignment horizontal="center" vertical="center"/>
    </xf>
    <xf numFmtId="164" fontId="7" fillId="0" borderId="2" xfId="1" applyFont="1" applyFill="1" applyBorder="1" applyAlignment="1" applyProtection="1">
      <alignment horizontal="center" vertical="center"/>
    </xf>
    <xf numFmtId="164" fontId="8" fillId="0" borderId="3" xfId="1" applyFont="1" applyFill="1" applyBorder="1" applyAlignment="1" applyProtection="1">
      <alignment vertical="center"/>
    </xf>
    <xf numFmtId="164" fontId="7" fillId="0" borderId="3" xfId="1" applyFont="1" applyFill="1" applyBorder="1" applyAlignment="1" applyProtection="1">
      <alignment vertical="center"/>
    </xf>
    <xf numFmtId="164" fontId="9" fillId="0" borderId="3" xfId="1" applyFont="1" applyFill="1" applyBorder="1" applyAlignment="1" applyProtection="1">
      <alignment vertical="center"/>
    </xf>
    <xf numFmtId="164" fontId="1" fillId="0" borderId="6" xfId="1" applyFill="1" applyBorder="1" applyAlignment="1" applyProtection="1">
      <alignment horizontal="center" vertical="center"/>
    </xf>
    <xf numFmtId="9" fontId="1" fillId="0" borderId="2" xfId="2" applyFill="1" applyBorder="1" applyAlignment="1" applyProtection="1">
      <alignment horizontal="center" vertical="center"/>
    </xf>
    <xf numFmtId="9" fontId="1" fillId="0" borderId="8" xfId="2" applyFill="1" applyBorder="1" applyAlignment="1">
      <alignment horizontal="center"/>
    </xf>
    <xf numFmtId="0" fontId="0" fillId="0" borderId="3" xfId="0" applyBorder="1"/>
    <xf numFmtId="165" fontId="10" fillId="0" borderId="3" xfId="1" applyNumberFormat="1" applyFont="1" applyFill="1" applyBorder="1" applyAlignment="1" applyProtection="1"/>
    <xf numFmtId="0" fontId="11" fillId="0" borderId="6" xfId="0" applyFont="1" applyBorder="1" applyAlignment="1">
      <alignment horizontal="center" vertical="center"/>
    </xf>
    <xf numFmtId="164" fontId="9" fillId="0" borderId="2" xfId="1" applyFont="1" applyFill="1" applyBorder="1" applyAlignment="1" applyProtection="1">
      <alignment horizontal="center" vertical="center"/>
    </xf>
    <xf numFmtId="164" fontId="12" fillId="0" borderId="3" xfId="1" applyFont="1" applyFill="1" applyBorder="1" applyAlignment="1" applyProtection="1">
      <alignment vertical="center"/>
    </xf>
    <xf numFmtId="164" fontId="10" fillId="0" borderId="6" xfId="1" applyFont="1" applyFill="1" applyBorder="1" applyAlignment="1" applyProtection="1">
      <alignment horizontal="center" vertical="center"/>
    </xf>
    <xf numFmtId="9" fontId="10" fillId="0" borderId="2" xfId="2" applyFont="1" applyFill="1" applyBorder="1" applyAlignment="1" applyProtection="1">
      <alignment horizontal="center" vertical="center"/>
    </xf>
    <xf numFmtId="9" fontId="10" fillId="0" borderId="8" xfId="2" applyFont="1" applyFill="1" applyBorder="1" applyAlignment="1">
      <alignment horizontal="center"/>
    </xf>
    <xf numFmtId="0" fontId="10" fillId="0" borderId="3" xfId="0" applyFont="1" applyBorder="1"/>
    <xf numFmtId="0" fontId="10" fillId="0" borderId="0" xfId="0" applyFont="1"/>
    <xf numFmtId="164" fontId="7" fillId="0" borderId="3" xfId="1" applyFont="1" applyFill="1" applyBorder="1"/>
    <xf numFmtId="164" fontId="0" fillId="0" borderId="0" xfId="1" applyFont="1" applyFill="1" applyBorder="1" applyAlignment="1" applyProtection="1"/>
    <xf numFmtId="2" fontId="0" fillId="0" borderId="0" xfId="0" applyNumberFormat="1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164" fontId="0" fillId="0" borderId="0" xfId="1" applyFont="1" applyFill="1" applyBorder="1" applyAlignment="1" applyProtection="1">
      <alignment horizontal="left" vertical="center"/>
    </xf>
    <xf numFmtId="0" fontId="1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317500</xdr:colOff>
      <xdr:row>7</xdr:row>
      <xdr:rowOff>1073150</xdr:rowOff>
    </xdr:from>
    <xdr:to>
      <xdr:col>1</xdr:col>
      <xdr:colOff>819150</xdr:colOff>
      <xdr:row>7</xdr:row>
      <xdr:rowOff>1136650</xdr:rowOff>
    </xdr:to>
    <xdr:sp macro="" textlink="">
      <xdr:nvSpPr>
        <xdr:cNvPr id="2" name="Strzałka: w prawo 1">
          <a:extLst>
            <a:ext uri="{FF2B5EF4-FFF2-40B4-BE49-F238E27FC236}">
              <a16:creationId xmlns:a16="http://schemas.microsoft.com/office/drawing/2014/main" id="{E28828B4-4305-4FF3-9457-FFC69164C778}"/>
            </a:ext>
          </a:extLst>
        </xdr:cNvPr>
        <xdr:cNvSpPr>
          <a:spLocks noChangeArrowheads="1"/>
        </xdr:cNvSpPr>
      </xdr:nvSpPr>
      <xdr:spPr bwMode="auto">
        <a:xfrm>
          <a:off x="1377950" y="1428750"/>
          <a:ext cx="501650" cy="63500"/>
        </a:xfrm>
        <a:prstGeom prst="rightArrow">
          <a:avLst>
            <a:gd name="adj1" fmla="val 50000"/>
            <a:gd name="adj2" fmla="val 57860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127000</xdr:colOff>
      <xdr:row>8</xdr:row>
      <xdr:rowOff>622300</xdr:rowOff>
    </xdr:from>
    <xdr:to>
      <xdr:col>1</xdr:col>
      <xdr:colOff>971550</xdr:colOff>
      <xdr:row>8</xdr:row>
      <xdr:rowOff>666750</xdr:rowOff>
    </xdr:to>
    <xdr:sp macro="" textlink="">
      <xdr:nvSpPr>
        <xdr:cNvPr id="3" name="Strzałka: w prawo 2">
          <a:extLst>
            <a:ext uri="{FF2B5EF4-FFF2-40B4-BE49-F238E27FC236}">
              <a16:creationId xmlns:a16="http://schemas.microsoft.com/office/drawing/2014/main" id="{EAC0F3FA-34F7-4E96-90A5-9B17A40DDD13}"/>
            </a:ext>
          </a:extLst>
        </xdr:cNvPr>
        <xdr:cNvSpPr>
          <a:spLocks noChangeArrowheads="1"/>
        </xdr:cNvSpPr>
      </xdr:nvSpPr>
      <xdr:spPr bwMode="auto">
        <a:xfrm rot="10800000" flipH="1">
          <a:off x="1187450" y="2508250"/>
          <a:ext cx="844550" cy="44450"/>
        </a:xfrm>
        <a:prstGeom prst="rightArrow">
          <a:avLst>
            <a:gd name="adj1" fmla="val 50000"/>
            <a:gd name="adj2" fmla="val 51194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457200</xdr:colOff>
      <xdr:row>9</xdr:row>
      <xdr:rowOff>723900</xdr:rowOff>
    </xdr:from>
    <xdr:to>
      <xdr:col>1</xdr:col>
      <xdr:colOff>508000</xdr:colOff>
      <xdr:row>9</xdr:row>
      <xdr:rowOff>850900</xdr:rowOff>
    </xdr:to>
    <xdr:sp macro="" textlink="">
      <xdr:nvSpPr>
        <xdr:cNvPr id="4" name="Strzałka: w dół 3">
          <a:extLst>
            <a:ext uri="{FF2B5EF4-FFF2-40B4-BE49-F238E27FC236}">
              <a16:creationId xmlns:a16="http://schemas.microsoft.com/office/drawing/2014/main" id="{B5EED29D-FEC8-4112-8154-64A1B877BC7B}"/>
            </a:ext>
          </a:extLst>
        </xdr:cNvPr>
        <xdr:cNvSpPr>
          <a:spLocks noChangeArrowheads="1"/>
        </xdr:cNvSpPr>
      </xdr:nvSpPr>
      <xdr:spPr bwMode="auto">
        <a:xfrm>
          <a:off x="1517650" y="3619500"/>
          <a:ext cx="50800" cy="127000"/>
        </a:xfrm>
        <a:prstGeom prst="downArrow">
          <a:avLst>
            <a:gd name="adj1" fmla="val 50000"/>
            <a:gd name="adj2" fmla="val 54005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730250</xdr:colOff>
      <xdr:row>9</xdr:row>
      <xdr:rowOff>730250</xdr:rowOff>
    </xdr:from>
    <xdr:to>
      <xdr:col>0</xdr:col>
      <xdr:colOff>768350</xdr:colOff>
      <xdr:row>9</xdr:row>
      <xdr:rowOff>977900</xdr:rowOff>
    </xdr:to>
    <xdr:sp macro="" textlink="">
      <xdr:nvSpPr>
        <xdr:cNvPr id="5" name="Strzałka: w dół 6">
          <a:extLst>
            <a:ext uri="{FF2B5EF4-FFF2-40B4-BE49-F238E27FC236}">
              <a16:creationId xmlns:a16="http://schemas.microsoft.com/office/drawing/2014/main" id="{106B13C3-BF96-4DF9-8327-113CF8718396}"/>
            </a:ext>
          </a:extLst>
        </xdr:cNvPr>
        <xdr:cNvSpPr>
          <a:spLocks noChangeArrowheads="1"/>
        </xdr:cNvSpPr>
      </xdr:nvSpPr>
      <xdr:spPr bwMode="auto">
        <a:xfrm>
          <a:off x="730250" y="3625850"/>
          <a:ext cx="38100" cy="247650"/>
        </a:xfrm>
        <a:prstGeom prst="downArrow">
          <a:avLst>
            <a:gd name="adj1" fmla="val 50000"/>
            <a:gd name="adj2" fmla="val 61569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8</xdr:row>
      <xdr:rowOff>488950</xdr:rowOff>
    </xdr:from>
    <xdr:to>
      <xdr:col>1</xdr:col>
      <xdr:colOff>6350</xdr:colOff>
      <xdr:row>8</xdr:row>
      <xdr:rowOff>520700</xdr:rowOff>
    </xdr:to>
    <xdr:sp macro="" textlink="">
      <xdr:nvSpPr>
        <xdr:cNvPr id="6" name="Łącznik prosty 7">
          <a:extLst>
            <a:ext uri="{FF2B5EF4-FFF2-40B4-BE49-F238E27FC236}">
              <a16:creationId xmlns:a16="http://schemas.microsoft.com/office/drawing/2014/main" id="{171D21C0-067F-40C4-AE16-CD536AAA7DF1}"/>
            </a:ext>
          </a:extLst>
        </xdr:cNvPr>
        <xdr:cNvSpPr>
          <a:spLocks noChangeShapeType="1"/>
        </xdr:cNvSpPr>
      </xdr:nvSpPr>
      <xdr:spPr bwMode="auto">
        <a:xfrm flipH="1" flipV="1">
          <a:off x="1060450" y="2374900"/>
          <a:ext cx="6350" cy="31750"/>
        </a:xfrm>
        <a:prstGeom prst="line">
          <a:avLst/>
        </a:prstGeom>
        <a:noFill/>
        <a:ln w="9360" cap="flat">
          <a:solidFill>
            <a:srgbClr val="4A7EBB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317500</xdr:colOff>
      <xdr:row>7</xdr:row>
      <xdr:rowOff>1073150</xdr:rowOff>
    </xdr:from>
    <xdr:to>
      <xdr:col>1</xdr:col>
      <xdr:colOff>819150</xdr:colOff>
      <xdr:row>7</xdr:row>
      <xdr:rowOff>1136650</xdr:rowOff>
    </xdr:to>
    <xdr:sp macro="" textlink="">
      <xdr:nvSpPr>
        <xdr:cNvPr id="2" name="Strzałka: w prawo 1">
          <a:extLst>
            <a:ext uri="{FF2B5EF4-FFF2-40B4-BE49-F238E27FC236}">
              <a16:creationId xmlns:a16="http://schemas.microsoft.com/office/drawing/2014/main" id="{59152B33-254B-467C-BFD9-571D4D84B0A4}"/>
            </a:ext>
          </a:extLst>
        </xdr:cNvPr>
        <xdr:cNvSpPr>
          <a:spLocks noChangeArrowheads="1"/>
        </xdr:cNvSpPr>
      </xdr:nvSpPr>
      <xdr:spPr bwMode="auto">
        <a:xfrm>
          <a:off x="1377950" y="1428750"/>
          <a:ext cx="501650" cy="63500"/>
        </a:xfrm>
        <a:prstGeom prst="rightArrow">
          <a:avLst>
            <a:gd name="adj1" fmla="val 50000"/>
            <a:gd name="adj2" fmla="val 57860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127000</xdr:colOff>
      <xdr:row>8</xdr:row>
      <xdr:rowOff>622300</xdr:rowOff>
    </xdr:from>
    <xdr:to>
      <xdr:col>1</xdr:col>
      <xdr:colOff>971550</xdr:colOff>
      <xdr:row>8</xdr:row>
      <xdr:rowOff>666750</xdr:rowOff>
    </xdr:to>
    <xdr:sp macro="" textlink="">
      <xdr:nvSpPr>
        <xdr:cNvPr id="3" name="Strzałka: w prawo 2">
          <a:extLst>
            <a:ext uri="{FF2B5EF4-FFF2-40B4-BE49-F238E27FC236}">
              <a16:creationId xmlns:a16="http://schemas.microsoft.com/office/drawing/2014/main" id="{1665ACFC-1C05-41D6-90FA-ABC801CB1C10}"/>
            </a:ext>
          </a:extLst>
        </xdr:cNvPr>
        <xdr:cNvSpPr>
          <a:spLocks noChangeArrowheads="1"/>
        </xdr:cNvSpPr>
      </xdr:nvSpPr>
      <xdr:spPr bwMode="auto">
        <a:xfrm rot="10800000" flipH="1">
          <a:off x="1187450" y="2508250"/>
          <a:ext cx="844550" cy="44450"/>
        </a:xfrm>
        <a:prstGeom prst="rightArrow">
          <a:avLst>
            <a:gd name="adj1" fmla="val 50000"/>
            <a:gd name="adj2" fmla="val 51194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457200</xdr:colOff>
      <xdr:row>9</xdr:row>
      <xdr:rowOff>723900</xdr:rowOff>
    </xdr:from>
    <xdr:to>
      <xdr:col>1</xdr:col>
      <xdr:colOff>508000</xdr:colOff>
      <xdr:row>9</xdr:row>
      <xdr:rowOff>850900</xdr:rowOff>
    </xdr:to>
    <xdr:sp macro="" textlink="">
      <xdr:nvSpPr>
        <xdr:cNvPr id="4" name="Strzałka: w dół 3">
          <a:extLst>
            <a:ext uri="{FF2B5EF4-FFF2-40B4-BE49-F238E27FC236}">
              <a16:creationId xmlns:a16="http://schemas.microsoft.com/office/drawing/2014/main" id="{9D1DDE92-7540-4704-B311-98912E029D3C}"/>
            </a:ext>
          </a:extLst>
        </xdr:cNvPr>
        <xdr:cNvSpPr>
          <a:spLocks noChangeArrowheads="1"/>
        </xdr:cNvSpPr>
      </xdr:nvSpPr>
      <xdr:spPr bwMode="auto">
        <a:xfrm>
          <a:off x="1517650" y="3619500"/>
          <a:ext cx="50800" cy="127000"/>
        </a:xfrm>
        <a:prstGeom prst="downArrow">
          <a:avLst>
            <a:gd name="adj1" fmla="val 50000"/>
            <a:gd name="adj2" fmla="val 54005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730250</xdr:colOff>
      <xdr:row>9</xdr:row>
      <xdr:rowOff>730250</xdr:rowOff>
    </xdr:from>
    <xdr:to>
      <xdr:col>0</xdr:col>
      <xdr:colOff>768350</xdr:colOff>
      <xdr:row>9</xdr:row>
      <xdr:rowOff>977900</xdr:rowOff>
    </xdr:to>
    <xdr:sp macro="" textlink="">
      <xdr:nvSpPr>
        <xdr:cNvPr id="5" name="Strzałka: w dół 6">
          <a:extLst>
            <a:ext uri="{FF2B5EF4-FFF2-40B4-BE49-F238E27FC236}">
              <a16:creationId xmlns:a16="http://schemas.microsoft.com/office/drawing/2014/main" id="{91D81EA3-68E0-41F2-B5E1-CD173BDCB01D}"/>
            </a:ext>
          </a:extLst>
        </xdr:cNvPr>
        <xdr:cNvSpPr>
          <a:spLocks noChangeArrowheads="1"/>
        </xdr:cNvSpPr>
      </xdr:nvSpPr>
      <xdr:spPr bwMode="auto">
        <a:xfrm>
          <a:off x="730250" y="3625850"/>
          <a:ext cx="38100" cy="247650"/>
        </a:xfrm>
        <a:prstGeom prst="downArrow">
          <a:avLst>
            <a:gd name="adj1" fmla="val 50000"/>
            <a:gd name="adj2" fmla="val 61569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8</xdr:row>
      <xdr:rowOff>488950</xdr:rowOff>
    </xdr:from>
    <xdr:to>
      <xdr:col>1</xdr:col>
      <xdr:colOff>6350</xdr:colOff>
      <xdr:row>8</xdr:row>
      <xdr:rowOff>520700</xdr:rowOff>
    </xdr:to>
    <xdr:sp macro="" textlink="">
      <xdr:nvSpPr>
        <xdr:cNvPr id="6" name="Łącznik prosty 7">
          <a:extLst>
            <a:ext uri="{FF2B5EF4-FFF2-40B4-BE49-F238E27FC236}">
              <a16:creationId xmlns:a16="http://schemas.microsoft.com/office/drawing/2014/main" id="{6AEF6505-CA4E-496E-8E39-8FF216BB0FC0}"/>
            </a:ext>
          </a:extLst>
        </xdr:cNvPr>
        <xdr:cNvSpPr>
          <a:spLocks noChangeShapeType="1"/>
        </xdr:cNvSpPr>
      </xdr:nvSpPr>
      <xdr:spPr bwMode="auto">
        <a:xfrm flipH="1" flipV="1">
          <a:off x="1060450" y="2374900"/>
          <a:ext cx="6350" cy="31750"/>
        </a:xfrm>
        <a:prstGeom prst="line">
          <a:avLst/>
        </a:prstGeom>
        <a:noFill/>
        <a:ln w="9360" cap="flat">
          <a:solidFill>
            <a:srgbClr val="4A7EBB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D939F-E653-496F-A15B-F1CFF3538EB1}">
  <sheetPr>
    <tabColor rgb="FF92D050"/>
    <pageSetUpPr fitToPage="1"/>
  </sheetPr>
  <dimension ref="A1:Q24"/>
  <sheetViews>
    <sheetView zoomScale="94" zoomScaleNormal="94" workbookViewId="0">
      <pane xSplit="2" topLeftCell="C1" activePane="topRight" state="frozen"/>
      <selection activeCell="M24" sqref="M24"/>
      <selection pane="topRight" activeCell="S23" sqref="S23"/>
    </sheetView>
  </sheetViews>
  <sheetFormatPr defaultRowHeight="12.5" x14ac:dyDescent="0.25"/>
  <cols>
    <col min="1" max="1" width="15.1796875" customWidth="1"/>
    <col min="2" max="2" width="15.453125" style="46" customWidth="1"/>
    <col min="3" max="3" width="12.81640625" style="46" customWidth="1"/>
    <col min="4" max="4" width="15.453125" style="1" customWidth="1"/>
    <col min="5" max="5" width="15.36328125" customWidth="1"/>
    <col min="6" max="7" width="17.08984375" customWidth="1"/>
    <col min="8" max="8" width="14.6328125" customWidth="1"/>
    <col min="9" max="9" width="20.453125" customWidth="1"/>
    <col min="10" max="10" width="12.90625" customWidth="1"/>
    <col min="11" max="11" width="10.81640625" customWidth="1"/>
    <col min="12" max="12" width="13.54296875" customWidth="1"/>
    <col min="13" max="13" width="11.54296875" customWidth="1"/>
    <col min="14" max="14" width="14.54296875" style="51" customWidth="1"/>
    <col min="15" max="15" width="13.1796875" style="2" customWidth="1"/>
    <col min="16" max="16" width="12.453125" style="4" customWidth="1"/>
    <col min="17" max="17" width="14.36328125" customWidth="1"/>
  </cols>
  <sheetData>
    <row r="1" spans="1:17" hidden="1" x14ac:dyDescent="0.25">
      <c r="B1" s="1"/>
      <c r="C1" s="1"/>
      <c r="D1"/>
      <c r="N1" s="2"/>
      <c r="O1" s="3"/>
    </row>
    <row r="2" spans="1:17" hidden="1" x14ac:dyDescent="0.25">
      <c r="B2" s="1"/>
      <c r="C2" s="1"/>
      <c r="D2"/>
      <c r="N2" s="2"/>
      <c r="O2" s="3"/>
    </row>
    <row r="3" spans="1:17" hidden="1" x14ac:dyDescent="0.25">
      <c r="B3" s="1"/>
      <c r="C3" s="1"/>
      <c r="D3"/>
      <c r="N3" s="2"/>
      <c r="O3" s="3"/>
    </row>
    <row r="4" spans="1:17" hidden="1" x14ac:dyDescent="0.25">
      <c r="B4" s="1"/>
      <c r="C4" s="1"/>
      <c r="D4"/>
      <c r="N4" s="2"/>
      <c r="O4" s="3"/>
    </row>
    <row r="5" spans="1:17" hidden="1" x14ac:dyDescent="0.25">
      <c r="B5" s="1"/>
      <c r="C5" s="1"/>
      <c r="D5"/>
      <c r="N5" s="2"/>
      <c r="O5" s="3"/>
    </row>
    <row r="6" spans="1:17" ht="15.5" x14ac:dyDescent="0.35">
      <c r="A6" s="5" t="s">
        <v>0</v>
      </c>
      <c r="B6" s="1"/>
      <c r="C6" s="1"/>
      <c r="D6"/>
      <c r="N6" s="2"/>
      <c r="O6" s="3"/>
    </row>
    <row r="7" spans="1:17" x14ac:dyDescent="0.25">
      <c r="B7" s="1"/>
      <c r="C7" s="1"/>
      <c r="D7"/>
      <c r="N7" s="2"/>
      <c r="O7" s="3"/>
    </row>
    <row r="8" spans="1:17" s="6" customFormat="1" ht="120.65" customHeight="1" x14ac:dyDescent="0.3">
      <c r="B8" s="7" t="s">
        <v>1</v>
      </c>
      <c r="C8" s="8" t="s">
        <v>2</v>
      </c>
      <c r="D8" s="8" t="s">
        <v>3</v>
      </c>
      <c r="E8" s="8" t="s">
        <v>4</v>
      </c>
      <c r="F8" s="8" t="s">
        <v>5</v>
      </c>
      <c r="G8" s="8" t="s">
        <v>6</v>
      </c>
      <c r="H8" s="8" t="s">
        <v>7</v>
      </c>
      <c r="I8" s="8" t="s">
        <v>8</v>
      </c>
      <c r="J8" s="8" t="s">
        <v>9</v>
      </c>
      <c r="K8" s="8" t="s">
        <v>10</v>
      </c>
      <c r="L8" s="9" t="s">
        <v>11</v>
      </c>
      <c r="M8" s="10" t="s">
        <v>12</v>
      </c>
      <c r="N8" s="11"/>
      <c r="O8" s="12"/>
      <c r="P8" s="13"/>
    </row>
    <row r="9" spans="1:17" s="14" customFormat="1" ht="79.5" customHeight="1" x14ac:dyDescent="0.25">
      <c r="B9" s="7" t="s">
        <v>13</v>
      </c>
      <c r="C9" s="15">
        <v>1</v>
      </c>
      <c r="D9" s="15">
        <v>2</v>
      </c>
      <c r="E9" s="15">
        <v>3</v>
      </c>
      <c r="F9" s="15">
        <v>4</v>
      </c>
      <c r="G9" s="15" t="s">
        <v>14</v>
      </c>
      <c r="H9" s="15">
        <v>6</v>
      </c>
      <c r="I9" s="15">
        <v>7</v>
      </c>
      <c r="J9" s="15">
        <v>8</v>
      </c>
      <c r="K9" s="15">
        <v>9</v>
      </c>
      <c r="L9" s="15">
        <v>10</v>
      </c>
      <c r="M9" s="16">
        <v>11</v>
      </c>
      <c r="N9" s="17"/>
      <c r="O9" s="18"/>
      <c r="P9" s="19"/>
    </row>
    <row r="10" spans="1:17" s="14" customFormat="1" ht="79.5" customHeight="1" x14ac:dyDescent="0.25">
      <c r="A10" s="20" t="s">
        <v>15</v>
      </c>
      <c r="B10" s="7" t="s">
        <v>16</v>
      </c>
      <c r="C10" s="7" t="s">
        <v>17</v>
      </c>
      <c r="D10" s="21" t="s">
        <v>17</v>
      </c>
      <c r="E10" s="21" t="s">
        <v>17</v>
      </c>
      <c r="F10" s="21" t="s">
        <v>17</v>
      </c>
      <c r="G10" s="21" t="s">
        <v>17</v>
      </c>
      <c r="H10" s="21" t="s">
        <v>17</v>
      </c>
      <c r="I10" s="21" t="s">
        <v>17</v>
      </c>
      <c r="J10" s="21" t="s">
        <v>17</v>
      </c>
      <c r="K10" s="21" t="s">
        <v>17</v>
      </c>
      <c r="L10" s="21" t="s">
        <v>17</v>
      </c>
      <c r="M10" s="21" t="s">
        <v>17</v>
      </c>
      <c r="N10" s="22" t="s">
        <v>18</v>
      </c>
      <c r="O10" s="23" t="s">
        <v>19</v>
      </c>
      <c r="P10" s="24" t="s">
        <v>20</v>
      </c>
      <c r="Q10" s="25" t="s">
        <v>21</v>
      </c>
    </row>
    <row r="11" spans="1:17" ht="13" x14ac:dyDescent="0.25">
      <c r="A11" s="26">
        <v>79800</v>
      </c>
      <c r="B11" s="27">
        <v>1</v>
      </c>
      <c r="C11" s="28"/>
      <c r="D11" s="29"/>
      <c r="E11" s="30"/>
      <c r="F11" s="30">
        <v>51262</v>
      </c>
      <c r="G11" s="30"/>
      <c r="H11" s="30">
        <v>74100</v>
      </c>
      <c r="I11" s="30"/>
      <c r="J11" s="30">
        <v>55100</v>
      </c>
      <c r="K11" s="30"/>
      <c r="L11" s="30">
        <v>54340</v>
      </c>
      <c r="M11" s="31">
        <v>48944</v>
      </c>
      <c r="N11" s="32">
        <f>MIN(C11:M11)</f>
        <v>48944</v>
      </c>
      <c r="O11" s="33">
        <f t="shared" ref="O11:O22" si="0">N11/A11</f>
        <v>0.61333333333333329</v>
      </c>
      <c r="P11" s="34">
        <f t="shared" ref="P11:P22" si="1">IFERROR(N11/(AVERAGE(C11:M11)),"brak ofert")</f>
        <v>0.86246149725458687</v>
      </c>
      <c r="Q11" s="35">
        <f t="shared" ref="Q11:Q22" si="2">COUNTA(C11:M11)</f>
        <v>5</v>
      </c>
    </row>
    <row r="12" spans="1:17" ht="13" x14ac:dyDescent="0.25">
      <c r="A12" s="26">
        <v>10500</v>
      </c>
      <c r="B12" s="27">
        <v>2</v>
      </c>
      <c r="C12" s="28"/>
      <c r="D12" s="30"/>
      <c r="E12" s="30"/>
      <c r="F12" s="30">
        <v>9500</v>
      </c>
      <c r="G12" s="30"/>
      <c r="H12" s="30">
        <v>9750</v>
      </c>
      <c r="I12" s="30"/>
      <c r="J12" s="30"/>
      <c r="K12" s="30"/>
      <c r="L12" s="31">
        <v>9487.5</v>
      </c>
      <c r="M12" s="30">
        <v>12250</v>
      </c>
      <c r="N12" s="32">
        <f t="shared" ref="N12:N22" si="3">MIN(C12:M12)</f>
        <v>9487.5</v>
      </c>
      <c r="O12" s="33">
        <f t="shared" si="0"/>
        <v>0.90357142857142858</v>
      </c>
      <c r="P12" s="34">
        <f t="shared" si="1"/>
        <v>0.92589204025617566</v>
      </c>
      <c r="Q12" s="35">
        <f t="shared" si="2"/>
        <v>4</v>
      </c>
    </row>
    <row r="13" spans="1:17" ht="13" x14ac:dyDescent="0.25">
      <c r="A13" s="26">
        <v>5600</v>
      </c>
      <c r="B13" s="27">
        <v>3</v>
      </c>
      <c r="C13" s="28"/>
      <c r="D13" s="30"/>
      <c r="E13" s="30"/>
      <c r="F13" s="30">
        <v>6400</v>
      </c>
      <c r="G13" s="30"/>
      <c r="H13" s="30">
        <v>6800</v>
      </c>
      <c r="I13" s="30"/>
      <c r="J13" s="30"/>
      <c r="K13" s="30"/>
      <c r="L13" s="31">
        <v>5360</v>
      </c>
      <c r="M13" s="30"/>
      <c r="N13" s="32">
        <f t="shared" si="3"/>
        <v>5360</v>
      </c>
      <c r="O13" s="33">
        <f t="shared" si="0"/>
        <v>0.95714285714285718</v>
      </c>
      <c r="P13" s="34">
        <f t="shared" si="1"/>
        <v>0.86637931034482751</v>
      </c>
      <c r="Q13" s="35">
        <f t="shared" si="2"/>
        <v>3</v>
      </c>
    </row>
    <row r="14" spans="1:17" ht="13" x14ac:dyDescent="0.25">
      <c r="A14" s="26">
        <v>19600</v>
      </c>
      <c r="B14" s="27">
        <v>4</v>
      </c>
      <c r="C14" s="28"/>
      <c r="D14" s="30"/>
      <c r="E14" s="30"/>
      <c r="F14" s="31">
        <v>18200</v>
      </c>
      <c r="G14" s="30"/>
      <c r="H14" s="30">
        <v>25900</v>
      </c>
      <c r="I14" s="30"/>
      <c r="J14" s="30"/>
      <c r="K14" s="30"/>
      <c r="L14" s="30">
        <v>21700</v>
      </c>
      <c r="M14" s="30"/>
      <c r="N14" s="32">
        <f t="shared" si="3"/>
        <v>18200</v>
      </c>
      <c r="O14" s="33">
        <f t="shared" si="0"/>
        <v>0.9285714285714286</v>
      </c>
      <c r="P14" s="34">
        <f t="shared" si="1"/>
        <v>0.82978723404255328</v>
      </c>
      <c r="Q14" s="35">
        <f t="shared" si="2"/>
        <v>3</v>
      </c>
    </row>
    <row r="15" spans="1:17" ht="13" x14ac:dyDescent="0.25">
      <c r="A15" s="26">
        <v>1400</v>
      </c>
      <c r="B15" s="27">
        <v>5</v>
      </c>
      <c r="C15" s="28"/>
      <c r="D15" s="30"/>
      <c r="E15" s="30"/>
      <c r="F15" s="30">
        <v>1800</v>
      </c>
      <c r="G15" s="30"/>
      <c r="H15" s="30"/>
      <c r="I15" s="30"/>
      <c r="J15" s="30"/>
      <c r="K15" s="29"/>
      <c r="L15" s="31">
        <v>1641.6</v>
      </c>
      <c r="M15" s="30"/>
      <c r="N15" s="32">
        <f t="shared" si="3"/>
        <v>1641.6</v>
      </c>
      <c r="O15" s="33">
        <f t="shared" si="0"/>
        <v>1.1725714285714286</v>
      </c>
      <c r="P15" s="34">
        <f t="shared" si="1"/>
        <v>0.95397489539748948</v>
      </c>
      <c r="Q15" s="35">
        <f t="shared" si="2"/>
        <v>2</v>
      </c>
    </row>
    <row r="16" spans="1:17" ht="13" x14ac:dyDescent="0.25">
      <c r="A16" s="26">
        <v>28900</v>
      </c>
      <c r="B16" s="27">
        <v>6</v>
      </c>
      <c r="C16" s="28"/>
      <c r="D16" s="30"/>
      <c r="E16" s="30">
        <v>30170</v>
      </c>
      <c r="F16" s="31">
        <v>22850</v>
      </c>
      <c r="G16" s="30">
        <v>39610</v>
      </c>
      <c r="H16" s="30"/>
      <c r="I16" s="30">
        <v>31116</v>
      </c>
      <c r="J16" s="30"/>
      <c r="K16" s="30"/>
      <c r="L16" s="30"/>
      <c r="M16" s="30"/>
      <c r="N16" s="32">
        <f t="shared" si="3"/>
        <v>22850</v>
      </c>
      <c r="O16" s="33">
        <f t="shared" si="0"/>
        <v>0.79065743944636679</v>
      </c>
      <c r="P16" s="34">
        <f t="shared" si="1"/>
        <v>0.73860973283984932</v>
      </c>
      <c r="Q16" s="35">
        <f t="shared" si="2"/>
        <v>4</v>
      </c>
    </row>
    <row r="17" spans="1:17" ht="13" x14ac:dyDescent="0.25">
      <c r="A17" s="26">
        <v>42000</v>
      </c>
      <c r="B17" s="27">
        <v>7</v>
      </c>
      <c r="C17" s="28">
        <v>32400</v>
      </c>
      <c r="D17" s="30">
        <v>26400</v>
      </c>
      <c r="E17" s="30"/>
      <c r="F17" s="30">
        <v>27000</v>
      </c>
      <c r="G17" s="30"/>
      <c r="H17" s="30">
        <v>47400</v>
      </c>
      <c r="I17" s="30">
        <v>39180</v>
      </c>
      <c r="J17" s="30">
        <v>26400</v>
      </c>
      <c r="K17" s="31">
        <v>25200</v>
      </c>
      <c r="L17" s="30"/>
      <c r="M17" s="30">
        <v>29640</v>
      </c>
      <c r="N17" s="32">
        <f t="shared" si="3"/>
        <v>25200</v>
      </c>
      <c r="O17" s="33">
        <f t="shared" si="0"/>
        <v>0.6</v>
      </c>
      <c r="P17" s="34">
        <f t="shared" si="1"/>
        <v>0.79488999290276796</v>
      </c>
      <c r="Q17" s="35">
        <f t="shared" si="2"/>
        <v>8</v>
      </c>
    </row>
    <row r="18" spans="1:17" ht="13" x14ac:dyDescent="0.25">
      <c r="A18" s="26">
        <v>5850</v>
      </c>
      <c r="B18" s="27">
        <v>8</v>
      </c>
      <c r="C18" s="28"/>
      <c r="D18" s="30"/>
      <c r="E18" s="30"/>
      <c r="F18" s="30"/>
      <c r="G18" s="30"/>
      <c r="H18" s="30">
        <v>4050</v>
      </c>
      <c r="I18" s="30"/>
      <c r="J18" s="30">
        <v>3870</v>
      </c>
      <c r="K18" s="30"/>
      <c r="L18" s="30"/>
      <c r="M18" s="31">
        <v>3465.5</v>
      </c>
      <c r="N18" s="32">
        <f t="shared" si="3"/>
        <v>3465.5</v>
      </c>
      <c r="O18" s="33">
        <f t="shared" si="0"/>
        <v>0.59239316239316242</v>
      </c>
      <c r="P18" s="34">
        <f t="shared" si="1"/>
        <v>0.91313512801370167</v>
      </c>
      <c r="Q18" s="35">
        <f t="shared" si="2"/>
        <v>3</v>
      </c>
    </row>
    <row r="19" spans="1:17" s="44" customFormat="1" ht="13" x14ac:dyDescent="0.25">
      <c r="A19" s="36">
        <v>640</v>
      </c>
      <c r="B19" s="37">
        <v>9</v>
      </c>
      <c r="C19" s="38"/>
      <c r="D19" s="31"/>
      <c r="E19" s="31"/>
      <c r="F19" s="31"/>
      <c r="G19" s="31"/>
      <c r="H19" s="31"/>
      <c r="I19" s="31"/>
      <c r="J19" s="39"/>
      <c r="K19" s="31"/>
      <c r="L19" s="31"/>
      <c r="M19" s="31"/>
      <c r="N19" s="40">
        <f t="shared" si="3"/>
        <v>0</v>
      </c>
      <c r="O19" s="41">
        <f t="shared" si="0"/>
        <v>0</v>
      </c>
      <c r="P19" s="42" t="str">
        <f t="shared" si="1"/>
        <v>brak ofert</v>
      </c>
      <c r="Q19" s="43">
        <f t="shared" si="2"/>
        <v>0</v>
      </c>
    </row>
    <row r="20" spans="1:17" ht="13" x14ac:dyDescent="0.25">
      <c r="A20" s="26">
        <v>37790</v>
      </c>
      <c r="B20" s="27">
        <v>10</v>
      </c>
      <c r="C20" s="28"/>
      <c r="D20" s="30"/>
      <c r="E20" s="30"/>
      <c r="F20" s="31">
        <v>38251.5</v>
      </c>
      <c r="G20" s="30">
        <v>47341.599999999999</v>
      </c>
      <c r="H20" s="30"/>
      <c r="I20" s="30"/>
      <c r="J20" s="29"/>
      <c r="K20" s="30"/>
      <c r="L20" s="30"/>
      <c r="M20" s="30"/>
      <c r="N20" s="32">
        <f t="shared" si="3"/>
        <v>38251.5</v>
      </c>
      <c r="O20" s="33">
        <f t="shared" si="0"/>
        <v>1.01221222545647</v>
      </c>
      <c r="P20" s="34">
        <f t="shared" si="1"/>
        <v>0.8937986823704247</v>
      </c>
      <c r="Q20" s="35">
        <f t="shared" si="2"/>
        <v>2</v>
      </c>
    </row>
    <row r="21" spans="1:17" ht="13" x14ac:dyDescent="0.25">
      <c r="A21" s="26">
        <v>1914</v>
      </c>
      <c r="B21" s="27">
        <v>11</v>
      </c>
      <c r="C21" s="28"/>
      <c r="D21" s="30"/>
      <c r="E21" s="30"/>
      <c r="F21" s="31">
        <v>2044</v>
      </c>
      <c r="G21" s="30">
        <v>4277</v>
      </c>
      <c r="H21" s="30"/>
      <c r="I21" s="30"/>
      <c r="J21" s="30"/>
      <c r="K21" s="30"/>
      <c r="L21" s="30"/>
      <c r="M21" s="30">
        <v>2133</v>
      </c>
      <c r="N21" s="32">
        <f t="shared" si="3"/>
        <v>2044</v>
      </c>
      <c r="O21" s="33">
        <f t="shared" si="0"/>
        <v>1.0679205851619644</v>
      </c>
      <c r="P21" s="34">
        <f t="shared" si="1"/>
        <v>0.72533711852377569</v>
      </c>
      <c r="Q21" s="35">
        <f t="shared" si="2"/>
        <v>3</v>
      </c>
    </row>
    <row r="22" spans="1:17" ht="13" x14ac:dyDescent="0.25">
      <c r="A22" s="26">
        <v>4195.5</v>
      </c>
      <c r="B22" s="27">
        <v>12</v>
      </c>
      <c r="C22" s="28"/>
      <c r="D22" s="30"/>
      <c r="E22" s="30"/>
      <c r="F22" s="30">
        <v>2110.3000000000002</v>
      </c>
      <c r="G22" s="30">
        <v>2240.4</v>
      </c>
      <c r="H22" s="30">
        <v>3151.8</v>
      </c>
      <c r="I22" s="30">
        <v>2919.1</v>
      </c>
      <c r="J22" s="45"/>
      <c r="K22" s="30"/>
      <c r="L22" s="30"/>
      <c r="M22" s="31">
        <v>1853</v>
      </c>
      <c r="N22" s="32">
        <f t="shared" si="3"/>
        <v>1853</v>
      </c>
      <c r="O22" s="33">
        <f t="shared" si="0"/>
        <v>0.44166368728399474</v>
      </c>
      <c r="P22" s="34">
        <f t="shared" si="1"/>
        <v>0.75481074739706389</v>
      </c>
      <c r="Q22" s="35">
        <f t="shared" si="2"/>
        <v>5</v>
      </c>
    </row>
    <row r="23" spans="1:17" x14ac:dyDescent="0.25">
      <c r="D23" s="47"/>
      <c r="N23" s="48"/>
      <c r="O23" s="49"/>
    </row>
    <row r="24" spans="1:17" ht="63" customHeight="1" x14ac:dyDescent="0.25">
      <c r="G24" s="50" t="s">
        <v>22</v>
      </c>
      <c r="N24" s="48"/>
      <c r="O24" s="49"/>
    </row>
  </sheetData>
  <sheetProtection selectLockedCells="1" selectUnlockedCells="1"/>
  <autoFilter ref="A10:Q22" xr:uid="{3807F2C6-6073-433A-9958-0DB9765F3CD2}"/>
  <pageMargins left="0.7" right="0.7" top="0.75" bottom="0.75" header="0.51180555555555551" footer="0.51180555555555551"/>
  <pageSetup paperSize="9" scale="54" firstPageNumber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1F5A8-8E72-4046-85B5-A733195181EC}">
  <sheetPr>
    <tabColor rgb="FF92D050"/>
    <pageSetUpPr fitToPage="1"/>
  </sheetPr>
  <dimension ref="A1:Q24"/>
  <sheetViews>
    <sheetView tabSelected="1" zoomScale="70" zoomScaleNormal="70" workbookViewId="0">
      <pane xSplit="2" topLeftCell="C1" activePane="topRight" state="frozen"/>
      <selection activeCell="M24" sqref="M24"/>
      <selection pane="topRight" activeCell="U29" sqref="U29"/>
    </sheetView>
  </sheetViews>
  <sheetFormatPr defaultRowHeight="12.5" x14ac:dyDescent="0.25"/>
  <cols>
    <col min="1" max="1" width="15.1796875" customWidth="1"/>
    <col min="2" max="2" width="19" style="46" customWidth="1"/>
    <col min="3" max="3" width="12.81640625" style="46" customWidth="1"/>
    <col min="4" max="4" width="15.453125" style="1" customWidth="1"/>
    <col min="5" max="5" width="13.453125" customWidth="1"/>
    <col min="6" max="6" width="14.81640625" customWidth="1"/>
    <col min="7" max="7" width="14.54296875" customWidth="1"/>
    <col min="8" max="8" width="12.90625" customWidth="1"/>
    <col min="9" max="9" width="20.90625" customWidth="1"/>
    <col min="10" max="10" width="12.90625" customWidth="1"/>
    <col min="11" max="11" width="13.1796875" customWidth="1"/>
    <col min="12" max="12" width="13.54296875" customWidth="1"/>
    <col min="13" max="13" width="17.453125" customWidth="1"/>
    <col min="14" max="14" width="14.54296875" style="51" customWidth="1"/>
    <col min="15" max="15" width="16.1796875" style="2" customWidth="1"/>
    <col min="16" max="16" width="12.453125" style="4" customWidth="1"/>
    <col min="17" max="17" width="10.81640625" customWidth="1"/>
  </cols>
  <sheetData>
    <row r="1" spans="1:17" hidden="1" x14ac:dyDescent="0.25">
      <c r="B1" s="1"/>
      <c r="C1" s="1"/>
      <c r="D1"/>
      <c r="N1" s="2"/>
      <c r="O1" s="3"/>
    </row>
    <row r="2" spans="1:17" hidden="1" x14ac:dyDescent="0.25">
      <c r="B2" s="1"/>
      <c r="C2" s="1"/>
      <c r="D2"/>
      <c r="N2" s="2"/>
      <c r="O2" s="3"/>
    </row>
    <row r="3" spans="1:17" hidden="1" x14ac:dyDescent="0.25">
      <c r="B3" s="1"/>
      <c r="C3" s="1"/>
      <c r="D3"/>
      <c r="N3" s="2"/>
      <c r="O3" s="3"/>
    </row>
    <row r="4" spans="1:17" hidden="1" x14ac:dyDescent="0.25">
      <c r="B4" s="1"/>
      <c r="C4" s="1"/>
      <c r="D4"/>
      <c r="N4" s="2"/>
      <c r="O4" s="3"/>
    </row>
    <row r="5" spans="1:17" hidden="1" x14ac:dyDescent="0.25">
      <c r="B5" s="1"/>
      <c r="C5" s="1"/>
      <c r="D5"/>
      <c r="N5" s="2"/>
      <c r="O5" s="3"/>
    </row>
    <row r="6" spans="1:17" ht="15.5" x14ac:dyDescent="0.35">
      <c r="A6" s="5" t="s">
        <v>0</v>
      </c>
      <c r="B6" s="1"/>
      <c r="C6" s="1"/>
      <c r="D6"/>
      <c r="N6" s="2"/>
      <c r="O6" s="3"/>
    </row>
    <row r="7" spans="1:17" x14ac:dyDescent="0.25">
      <c r="B7" s="1"/>
      <c r="C7" s="1"/>
      <c r="D7"/>
      <c r="N7" s="2"/>
      <c r="O7" s="3"/>
    </row>
    <row r="8" spans="1:17" s="6" customFormat="1" ht="120.65" customHeight="1" x14ac:dyDescent="0.3">
      <c r="B8" s="7" t="s">
        <v>1</v>
      </c>
      <c r="C8" s="8" t="s">
        <v>2</v>
      </c>
      <c r="D8" s="8" t="s">
        <v>3</v>
      </c>
      <c r="E8" s="8" t="s">
        <v>4</v>
      </c>
      <c r="F8" s="8" t="s">
        <v>5</v>
      </c>
      <c r="G8" s="8" t="s">
        <v>6</v>
      </c>
      <c r="H8" s="8" t="s">
        <v>7</v>
      </c>
      <c r="I8" s="8" t="s">
        <v>8</v>
      </c>
      <c r="J8" s="8" t="s">
        <v>9</v>
      </c>
      <c r="K8" s="8" t="s">
        <v>10</v>
      </c>
      <c r="L8" s="9" t="s">
        <v>11</v>
      </c>
      <c r="M8" s="10" t="s">
        <v>12</v>
      </c>
      <c r="N8" s="11"/>
      <c r="O8" s="12"/>
      <c r="P8" s="13"/>
    </row>
    <row r="9" spans="1:17" s="14" customFormat="1" ht="79.5" customHeight="1" x14ac:dyDescent="0.25">
      <c r="B9" s="7" t="s">
        <v>13</v>
      </c>
      <c r="C9" s="15">
        <v>1</v>
      </c>
      <c r="D9" s="15">
        <v>2</v>
      </c>
      <c r="E9" s="15">
        <v>3</v>
      </c>
      <c r="F9" s="15">
        <v>4</v>
      </c>
      <c r="G9" s="15" t="s">
        <v>14</v>
      </c>
      <c r="H9" s="15">
        <v>6</v>
      </c>
      <c r="I9" s="15">
        <v>7</v>
      </c>
      <c r="J9" s="15">
        <v>8</v>
      </c>
      <c r="K9" s="15">
        <v>9</v>
      </c>
      <c r="L9" s="15">
        <v>10</v>
      </c>
      <c r="M9" s="16">
        <v>11</v>
      </c>
      <c r="N9" s="17"/>
      <c r="O9" s="18"/>
      <c r="P9" s="19"/>
    </row>
    <row r="10" spans="1:17" s="14" customFormat="1" ht="79.5" customHeight="1" x14ac:dyDescent="0.25">
      <c r="A10" s="20" t="s">
        <v>15</v>
      </c>
      <c r="B10" s="7" t="s">
        <v>16</v>
      </c>
      <c r="C10" s="7" t="s">
        <v>23</v>
      </c>
      <c r="D10" s="7" t="s">
        <v>23</v>
      </c>
      <c r="E10" s="7" t="s">
        <v>23</v>
      </c>
      <c r="F10" s="7" t="s">
        <v>23</v>
      </c>
      <c r="G10" s="7" t="s">
        <v>23</v>
      </c>
      <c r="H10" s="7" t="s">
        <v>23</v>
      </c>
      <c r="I10" s="7" t="s">
        <v>23</v>
      </c>
      <c r="J10" s="7" t="s">
        <v>23</v>
      </c>
      <c r="K10" s="7" t="s">
        <v>23</v>
      </c>
      <c r="L10" s="7" t="s">
        <v>23</v>
      </c>
      <c r="M10" s="7" t="s">
        <v>23</v>
      </c>
      <c r="N10" s="22" t="s">
        <v>18</v>
      </c>
      <c r="O10" s="23" t="s">
        <v>19</v>
      </c>
      <c r="P10" s="24" t="s">
        <v>20</v>
      </c>
      <c r="Q10" s="52" t="s">
        <v>21</v>
      </c>
    </row>
    <row r="11" spans="1:17" ht="13" x14ac:dyDescent="0.25">
      <c r="A11" s="26">
        <v>79800</v>
      </c>
      <c r="B11" s="27">
        <v>1</v>
      </c>
      <c r="C11" s="28"/>
      <c r="D11" s="29"/>
      <c r="E11" s="30"/>
      <c r="F11" s="30">
        <v>55362.96</v>
      </c>
      <c r="G11" s="30"/>
      <c r="H11" s="30">
        <v>80028</v>
      </c>
      <c r="I11" s="30"/>
      <c r="J11" s="30">
        <v>59508</v>
      </c>
      <c r="K11" s="30"/>
      <c r="L11" s="30">
        <v>58687.199999999997</v>
      </c>
      <c r="M11" s="31">
        <v>52859.519999999997</v>
      </c>
      <c r="N11" s="32">
        <f t="shared" ref="N11:N22" si="0">MIN(C11:M11)</f>
        <v>52859.519999999997</v>
      </c>
      <c r="O11" s="33">
        <f t="shared" ref="O11:O22" si="1">N11/A11</f>
        <v>0.66239999999999999</v>
      </c>
      <c r="P11" s="34">
        <f t="shared" ref="P11:P22" si="2">IFERROR(N11/(AVERAGE(C11:M11)),"brak ofert")</f>
        <v>0.86246149725458676</v>
      </c>
      <c r="Q11" s="35">
        <f t="shared" ref="Q11:Q22" si="3">COUNTA(C11:M11)</f>
        <v>5</v>
      </c>
    </row>
    <row r="12" spans="1:17" ht="13" x14ac:dyDescent="0.25">
      <c r="A12" s="26">
        <v>10500</v>
      </c>
      <c r="B12" s="27">
        <v>2</v>
      </c>
      <c r="C12" s="28"/>
      <c r="D12" s="30"/>
      <c r="E12" s="30"/>
      <c r="F12" s="30">
        <v>10260</v>
      </c>
      <c r="G12" s="30"/>
      <c r="H12" s="30">
        <v>10530</v>
      </c>
      <c r="I12" s="30"/>
      <c r="J12" s="30"/>
      <c r="K12" s="30"/>
      <c r="L12" s="31">
        <v>10246.5</v>
      </c>
      <c r="M12" s="30">
        <v>13230</v>
      </c>
      <c r="N12" s="32">
        <f t="shared" si="0"/>
        <v>10246.5</v>
      </c>
      <c r="O12" s="33">
        <f t="shared" si="1"/>
        <v>0.97585714285714287</v>
      </c>
      <c r="P12" s="34">
        <f t="shared" si="2"/>
        <v>0.92589204025617566</v>
      </c>
      <c r="Q12" s="35">
        <f t="shared" si="3"/>
        <v>4</v>
      </c>
    </row>
    <row r="13" spans="1:17" ht="13" x14ac:dyDescent="0.25">
      <c r="A13" s="26">
        <v>5600</v>
      </c>
      <c r="B13" s="27">
        <v>3</v>
      </c>
      <c r="C13" s="28"/>
      <c r="D13" s="30"/>
      <c r="E13" s="30"/>
      <c r="F13" s="30">
        <v>6912</v>
      </c>
      <c r="G13" s="30"/>
      <c r="H13" s="30">
        <v>7344</v>
      </c>
      <c r="I13" s="30"/>
      <c r="J13" s="30"/>
      <c r="K13" s="30"/>
      <c r="L13" s="31">
        <v>5788.8</v>
      </c>
      <c r="M13" s="30"/>
      <c r="N13" s="32">
        <f t="shared" si="0"/>
        <v>5788.8</v>
      </c>
      <c r="O13" s="33">
        <f t="shared" si="1"/>
        <v>1.0337142857142858</v>
      </c>
      <c r="P13" s="34">
        <f t="shared" si="2"/>
        <v>0.86637931034482774</v>
      </c>
      <c r="Q13" s="35">
        <f t="shared" si="3"/>
        <v>3</v>
      </c>
    </row>
    <row r="14" spans="1:17" ht="13" x14ac:dyDescent="0.25">
      <c r="A14" s="26">
        <v>19600</v>
      </c>
      <c r="B14" s="27">
        <v>4</v>
      </c>
      <c r="C14" s="28"/>
      <c r="D14" s="30"/>
      <c r="E14" s="30"/>
      <c r="F14" s="31">
        <v>19656</v>
      </c>
      <c r="G14" s="30"/>
      <c r="H14" s="30">
        <v>27972</v>
      </c>
      <c r="I14" s="30"/>
      <c r="J14" s="30"/>
      <c r="K14" s="30"/>
      <c r="L14" s="30">
        <v>23436</v>
      </c>
      <c r="M14" s="30"/>
      <c r="N14" s="32">
        <f t="shared" si="0"/>
        <v>19656</v>
      </c>
      <c r="O14" s="33">
        <f t="shared" si="1"/>
        <v>1.0028571428571429</v>
      </c>
      <c r="P14" s="34">
        <f t="shared" si="2"/>
        <v>0.82978723404255317</v>
      </c>
      <c r="Q14" s="35">
        <f t="shared" si="3"/>
        <v>3</v>
      </c>
    </row>
    <row r="15" spans="1:17" ht="13" x14ac:dyDescent="0.25">
      <c r="A15" s="26">
        <v>1400</v>
      </c>
      <c r="B15" s="27">
        <v>5</v>
      </c>
      <c r="C15" s="28"/>
      <c r="D15" s="30"/>
      <c r="E15" s="30"/>
      <c r="F15" s="30">
        <v>1944</v>
      </c>
      <c r="G15" s="30"/>
      <c r="H15" s="30"/>
      <c r="I15" s="30"/>
      <c r="J15" s="30"/>
      <c r="K15" s="29"/>
      <c r="L15" s="31">
        <v>1641.6</v>
      </c>
      <c r="M15" s="30"/>
      <c r="N15" s="32">
        <f t="shared" si="0"/>
        <v>1641.6</v>
      </c>
      <c r="O15" s="33">
        <f t="shared" si="1"/>
        <v>1.1725714285714286</v>
      </c>
      <c r="P15" s="34">
        <f t="shared" si="2"/>
        <v>0.91566265060240959</v>
      </c>
      <c r="Q15" s="35">
        <f t="shared" si="3"/>
        <v>2</v>
      </c>
    </row>
    <row r="16" spans="1:17" ht="13" x14ac:dyDescent="0.25">
      <c r="A16" s="26">
        <v>28900</v>
      </c>
      <c r="B16" s="27">
        <v>6</v>
      </c>
      <c r="C16" s="28"/>
      <c r="D16" s="30"/>
      <c r="E16" s="30">
        <v>32583.599999999999</v>
      </c>
      <c r="F16" s="31">
        <v>24678</v>
      </c>
      <c r="G16" s="30">
        <v>42778.8</v>
      </c>
      <c r="H16" s="30"/>
      <c r="I16" s="30">
        <v>33605.279999999999</v>
      </c>
      <c r="J16" s="30"/>
      <c r="K16" s="30"/>
      <c r="L16" s="30"/>
      <c r="M16" s="30"/>
      <c r="N16" s="32">
        <f t="shared" si="0"/>
        <v>24678</v>
      </c>
      <c r="O16" s="33">
        <f t="shared" si="1"/>
        <v>0.85391003460207615</v>
      </c>
      <c r="P16" s="34">
        <f t="shared" si="2"/>
        <v>0.73860973283984943</v>
      </c>
      <c r="Q16" s="35">
        <f t="shared" si="3"/>
        <v>4</v>
      </c>
    </row>
    <row r="17" spans="1:17" ht="13" x14ac:dyDescent="0.25">
      <c r="A17" s="26">
        <v>42000</v>
      </c>
      <c r="B17" s="27">
        <v>7</v>
      </c>
      <c r="C17" s="28">
        <v>34992</v>
      </c>
      <c r="D17" s="30">
        <v>28512</v>
      </c>
      <c r="E17" s="30"/>
      <c r="F17" s="30">
        <v>29160</v>
      </c>
      <c r="G17" s="30"/>
      <c r="H17" s="30">
        <v>51192</v>
      </c>
      <c r="I17" s="30">
        <v>42314.400000000001</v>
      </c>
      <c r="J17" s="30">
        <v>28512</v>
      </c>
      <c r="K17" s="31">
        <v>27216</v>
      </c>
      <c r="L17" s="30"/>
      <c r="M17" s="30">
        <v>32011.200000000001</v>
      </c>
      <c r="N17" s="32">
        <f t="shared" si="0"/>
        <v>27216</v>
      </c>
      <c r="O17" s="33">
        <f t="shared" si="1"/>
        <v>0.64800000000000002</v>
      </c>
      <c r="P17" s="34">
        <f t="shared" si="2"/>
        <v>0.79488999290276796</v>
      </c>
      <c r="Q17" s="35">
        <f t="shared" si="3"/>
        <v>8</v>
      </c>
    </row>
    <row r="18" spans="1:17" ht="13" x14ac:dyDescent="0.25">
      <c r="A18" s="26">
        <v>5850</v>
      </c>
      <c r="B18" s="27">
        <v>8</v>
      </c>
      <c r="C18" s="28"/>
      <c r="D18" s="30"/>
      <c r="E18" s="30"/>
      <c r="F18" s="30"/>
      <c r="G18" s="30"/>
      <c r="H18" s="30">
        <v>4374</v>
      </c>
      <c r="I18" s="30"/>
      <c r="J18" s="30">
        <v>4179.6000000000004</v>
      </c>
      <c r="K18" s="30"/>
      <c r="L18" s="30"/>
      <c r="M18" s="31">
        <v>3742.74</v>
      </c>
      <c r="N18" s="32">
        <f t="shared" si="0"/>
        <v>3742.74</v>
      </c>
      <c r="O18" s="33">
        <f t="shared" si="1"/>
        <v>0.6397846153846154</v>
      </c>
      <c r="P18" s="34">
        <f t="shared" si="2"/>
        <v>0.91313512801370167</v>
      </c>
      <c r="Q18" s="35">
        <f t="shared" si="3"/>
        <v>3</v>
      </c>
    </row>
    <row r="19" spans="1:17" s="44" customFormat="1" ht="13" x14ac:dyDescent="0.25">
      <c r="A19" s="36">
        <v>640</v>
      </c>
      <c r="B19" s="37">
        <v>9</v>
      </c>
      <c r="C19" s="38"/>
      <c r="D19" s="31"/>
      <c r="E19" s="31"/>
      <c r="F19" s="31"/>
      <c r="G19" s="31"/>
      <c r="H19" s="31"/>
      <c r="I19" s="31"/>
      <c r="J19" s="39"/>
      <c r="K19" s="31"/>
      <c r="L19" s="31"/>
      <c r="M19" s="31"/>
      <c r="N19" s="40">
        <f t="shared" si="0"/>
        <v>0</v>
      </c>
      <c r="O19" s="41">
        <f t="shared" si="1"/>
        <v>0</v>
      </c>
      <c r="P19" s="42" t="str">
        <f t="shared" si="2"/>
        <v>brak ofert</v>
      </c>
      <c r="Q19" s="43">
        <f t="shared" si="3"/>
        <v>0</v>
      </c>
    </row>
    <row r="20" spans="1:17" ht="13" x14ac:dyDescent="0.25">
      <c r="A20" s="26">
        <v>37790</v>
      </c>
      <c r="B20" s="27">
        <v>10</v>
      </c>
      <c r="C20" s="28"/>
      <c r="D20" s="30"/>
      <c r="E20" s="30"/>
      <c r="F20" s="31">
        <v>41311.620000000003</v>
      </c>
      <c r="G20" s="30">
        <v>51128.93</v>
      </c>
      <c r="H20" s="30"/>
      <c r="I20" s="30"/>
      <c r="J20" s="29"/>
      <c r="K20" s="30"/>
      <c r="L20" s="30"/>
      <c r="M20" s="30"/>
      <c r="N20" s="32">
        <f t="shared" si="0"/>
        <v>41311.620000000003</v>
      </c>
      <c r="O20" s="33">
        <f t="shared" si="1"/>
        <v>1.0931892034929875</v>
      </c>
      <c r="P20" s="34">
        <f t="shared" si="2"/>
        <v>0.89379866303261934</v>
      </c>
      <c r="Q20" s="35">
        <f t="shared" si="3"/>
        <v>2</v>
      </c>
    </row>
    <row r="21" spans="1:17" ht="13" x14ac:dyDescent="0.25">
      <c r="A21" s="26">
        <v>1914</v>
      </c>
      <c r="B21" s="27">
        <v>11</v>
      </c>
      <c r="C21" s="28"/>
      <c r="D21" s="30"/>
      <c r="E21" s="30"/>
      <c r="F21" s="31">
        <v>2207.52</v>
      </c>
      <c r="G21" s="30">
        <v>4619.16</v>
      </c>
      <c r="H21" s="30"/>
      <c r="I21" s="30"/>
      <c r="J21" s="30"/>
      <c r="K21" s="30"/>
      <c r="L21" s="30"/>
      <c r="M21" s="30">
        <v>2303.64</v>
      </c>
      <c r="N21" s="32">
        <f t="shared" si="0"/>
        <v>2207.52</v>
      </c>
      <c r="O21" s="33">
        <f t="shared" si="1"/>
        <v>1.1533542319749217</v>
      </c>
      <c r="P21" s="34">
        <f t="shared" si="2"/>
        <v>0.72533711852377569</v>
      </c>
      <c r="Q21" s="35">
        <f t="shared" si="3"/>
        <v>3</v>
      </c>
    </row>
    <row r="22" spans="1:17" ht="13" x14ac:dyDescent="0.25">
      <c r="A22" s="26">
        <v>4195.5</v>
      </c>
      <c r="B22" s="27">
        <v>12</v>
      </c>
      <c r="C22" s="28"/>
      <c r="D22" s="30"/>
      <c r="E22" s="30"/>
      <c r="F22" s="30">
        <v>2279.12</v>
      </c>
      <c r="G22" s="30">
        <v>2419.63</v>
      </c>
      <c r="H22" s="30">
        <v>3403.94</v>
      </c>
      <c r="I22" s="30">
        <v>3152.63</v>
      </c>
      <c r="J22" s="45"/>
      <c r="K22" s="30"/>
      <c r="L22" s="30"/>
      <c r="M22" s="31">
        <v>2001.24</v>
      </c>
      <c r="N22" s="32">
        <f t="shared" si="0"/>
        <v>2001.24</v>
      </c>
      <c r="O22" s="33">
        <f>N22/A22</f>
        <v>0.47699678226671433</v>
      </c>
      <c r="P22" s="34">
        <f t="shared" si="2"/>
        <v>0.75481120290633474</v>
      </c>
      <c r="Q22" s="35">
        <f t="shared" si="3"/>
        <v>5</v>
      </c>
    </row>
    <row r="23" spans="1:17" x14ac:dyDescent="0.25">
      <c r="D23" s="47"/>
      <c r="N23" s="48"/>
      <c r="O23" s="49"/>
    </row>
    <row r="24" spans="1:17" ht="102.5" customHeight="1" x14ac:dyDescent="0.25">
      <c r="G24" s="50" t="s">
        <v>22</v>
      </c>
      <c r="N24" s="48"/>
      <c r="O24" s="49"/>
    </row>
  </sheetData>
  <sheetProtection selectLockedCells="1" selectUnlockedCells="1"/>
  <autoFilter ref="A10:Q22" xr:uid="{3807F2C6-6073-433A-9958-0DB9765F3CD2}"/>
  <pageMargins left="0.7" right="0.7" top="0.75" bottom="0.75" header="0.51180555555555551" footer="0.51180555555555551"/>
  <pageSetup paperSize="9" scale="53" firstPageNumber="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Netto</vt:lpstr>
      <vt:lpstr>Brutto</vt:lpstr>
      <vt:lpstr>Brutto!Excel_BuiltIn__FilterDatabase</vt:lpstr>
      <vt:lpstr>Netto!Excel_BuiltIn__FilterDatabase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2022-01-20T19:00:28Z</dcterms:created>
  <dcterms:modified xsi:type="dcterms:W3CDTF">2022-01-20T19:01:29Z</dcterms:modified>
</cp:coreProperties>
</file>