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__SŁAWNO\Przetargi\2 2022 Leki\"/>
    </mc:Choice>
  </mc:AlternateContent>
  <xr:revisionPtr revIDLastSave="0" documentId="8_{E47CA016-79B2-49D7-83BE-46CF2ECF9390}" xr6:coauthVersionLast="47" xr6:coauthVersionMax="47" xr10:uidLastSave="{00000000-0000-0000-0000-000000000000}"/>
  <bookViews>
    <workbookView xWindow="-110" yWindow="-110" windowWidth="38620" windowHeight="21220" activeTab="1" xr2:uid="{B4DE2BC9-A97B-4046-8ECA-FAE94E731208}"/>
  </bookViews>
  <sheets>
    <sheet name="Netto" sheetId="1" r:id="rId1"/>
    <sheet name="Brutto" sheetId="2" r:id="rId2"/>
  </sheets>
  <definedNames>
    <definedName name="__xlfn_BAHTTEXT">#N/A</definedName>
    <definedName name="__xlfn_IFERROR">#N/A</definedName>
    <definedName name="_xlnm._FilterDatabase" localSheetId="1" hidden="1">Brutto!$A$10:$O$22</definedName>
    <definedName name="_xlnm._FilterDatabase" localSheetId="0" hidden="1">Netto!$A$10:$O$22</definedName>
    <definedName name="Excel_BuiltIn__FilterDatabase" localSheetId="1">Brutto!$B$9:$K$9</definedName>
    <definedName name="Excel_BuiltIn__FilterDatabase" localSheetId="0">Netto!$B$9:$K$9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0" i="2" l="1"/>
  <c r="N50" i="2"/>
  <c r="L50" i="2"/>
  <c r="M50" i="2" s="1"/>
  <c r="O49" i="2"/>
  <c r="L49" i="2"/>
  <c r="M49" i="2" s="1"/>
  <c r="O48" i="2"/>
  <c r="L48" i="2"/>
  <c r="N48" i="2" s="1"/>
  <c r="O47" i="2"/>
  <c r="N47" i="2"/>
  <c r="L47" i="2"/>
  <c r="M47" i="2" s="1"/>
  <c r="O46" i="2"/>
  <c r="L46" i="2"/>
  <c r="N46" i="2" s="1"/>
  <c r="O45" i="2"/>
  <c r="N45" i="2"/>
  <c r="L45" i="2"/>
  <c r="M45" i="2" s="1"/>
  <c r="O44" i="2"/>
  <c r="L44" i="2"/>
  <c r="N44" i="2" s="1"/>
  <c r="O43" i="2"/>
  <c r="L43" i="2"/>
  <c r="N43" i="2" s="1"/>
  <c r="O42" i="2"/>
  <c r="N42" i="2"/>
  <c r="L42" i="2"/>
  <c r="M42" i="2" s="1"/>
  <c r="O41" i="2"/>
  <c r="L41" i="2"/>
  <c r="N41" i="2" s="1"/>
  <c r="O40" i="2"/>
  <c r="N40" i="2"/>
  <c r="L40" i="2"/>
  <c r="M40" i="2" s="1"/>
  <c r="O39" i="2"/>
  <c r="L39" i="2"/>
  <c r="N39" i="2" s="1"/>
  <c r="O38" i="2"/>
  <c r="L38" i="2"/>
  <c r="N38" i="2" s="1"/>
  <c r="O37" i="2"/>
  <c r="N37" i="2"/>
  <c r="L37" i="2"/>
  <c r="M37" i="2" s="1"/>
  <c r="O36" i="2"/>
  <c r="L36" i="2"/>
  <c r="N36" i="2" s="1"/>
  <c r="O35" i="2"/>
  <c r="N35" i="2"/>
  <c r="L35" i="2"/>
  <c r="M35" i="2" s="1"/>
  <c r="O34" i="2"/>
  <c r="L34" i="2"/>
  <c r="N34" i="2" s="1"/>
  <c r="O33" i="2"/>
  <c r="L33" i="2"/>
  <c r="N33" i="2" s="1"/>
  <c r="O32" i="2"/>
  <c r="N32" i="2"/>
  <c r="L32" i="2"/>
  <c r="M32" i="2" s="1"/>
  <c r="O31" i="2"/>
  <c r="L31" i="2"/>
  <c r="N31" i="2" s="1"/>
  <c r="O30" i="2"/>
  <c r="N30" i="2"/>
  <c r="L30" i="2"/>
  <c r="M30" i="2" s="1"/>
  <c r="O29" i="2"/>
  <c r="L29" i="2"/>
  <c r="N29" i="2" s="1"/>
  <c r="O28" i="2"/>
  <c r="L28" i="2"/>
  <c r="N28" i="2" s="1"/>
  <c r="O27" i="2"/>
  <c r="N27" i="2"/>
  <c r="L27" i="2"/>
  <c r="M27" i="2" s="1"/>
  <c r="O26" i="2"/>
  <c r="L26" i="2"/>
  <c r="N26" i="2" s="1"/>
  <c r="O25" i="2"/>
  <c r="N25" i="2"/>
  <c r="L25" i="2"/>
  <c r="M25" i="2" s="1"/>
  <c r="O24" i="2"/>
  <c r="L24" i="2"/>
  <c r="N24" i="2" s="1"/>
  <c r="O23" i="2"/>
  <c r="L23" i="2"/>
  <c r="N23" i="2" s="1"/>
  <c r="O22" i="2"/>
  <c r="N22" i="2"/>
  <c r="L22" i="2"/>
  <c r="M22" i="2" s="1"/>
  <c r="O21" i="2"/>
  <c r="L21" i="2"/>
  <c r="N21" i="2" s="1"/>
  <c r="O20" i="2"/>
  <c r="N20" i="2"/>
  <c r="L20" i="2"/>
  <c r="M20" i="2" s="1"/>
  <c r="O19" i="2"/>
  <c r="L19" i="2"/>
  <c r="N19" i="2" s="1"/>
  <c r="O18" i="2"/>
  <c r="L18" i="2"/>
  <c r="N18" i="2" s="1"/>
  <c r="O17" i="2"/>
  <c r="N17" i="2"/>
  <c r="L17" i="2"/>
  <c r="M17" i="2" s="1"/>
  <c r="O16" i="2"/>
  <c r="L16" i="2"/>
  <c r="N16" i="2" s="1"/>
  <c r="O15" i="2"/>
  <c r="N15" i="2"/>
  <c r="L15" i="2"/>
  <c r="M15" i="2" s="1"/>
  <c r="O14" i="2"/>
  <c r="L14" i="2"/>
  <c r="N14" i="2" s="1"/>
  <c r="O13" i="2"/>
  <c r="L13" i="2"/>
  <c r="N13" i="2" s="1"/>
  <c r="O12" i="2"/>
  <c r="N12" i="2"/>
  <c r="L12" i="2"/>
  <c r="M12" i="2" s="1"/>
  <c r="O11" i="2"/>
  <c r="L11" i="2"/>
  <c r="N11" i="2" s="1"/>
  <c r="O50" i="1"/>
  <c r="L50" i="1"/>
  <c r="N50" i="1" s="1"/>
  <c r="O49" i="1"/>
  <c r="N49" i="1"/>
  <c r="L49" i="1"/>
  <c r="M49" i="1" s="1"/>
  <c r="O48" i="1"/>
  <c r="N48" i="1"/>
  <c r="M48" i="1"/>
  <c r="L48" i="1"/>
  <c r="O47" i="1"/>
  <c r="L47" i="1"/>
  <c r="O46" i="1"/>
  <c r="L46" i="1"/>
  <c r="N46" i="1" s="1"/>
  <c r="O45" i="1"/>
  <c r="N45" i="1"/>
  <c r="L45" i="1"/>
  <c r="M45" i="1" s="1"/>
  <c r="O44" i="1"/>
  <c r="N44" i="1"/>
  <c r="M44" i="1"/>
  <c r="L44" i="1"/>
  <c r="O43" i="1"/>
  <c r="L43" i="1"/>
  <c r="O42" i="1"/>
  <c r="L42" i="1"/>
  <c r="N42" i="1" s="1"/>
  <c r="O41" i="1"/>
  <c r="N41" i="1"/>
  <c r="L41" i="1"/>
  <c r="M41" i="1" s="1"/>
  <c r="O40" i="1"/>
  <c r="N40" i="1"/>
  <c r="M40" i="1"/>
  <c r="L40" i="1"/>
  <c r="O39" i="1"/>
  <c r="L39" i="1"/>
  <c r="O38" i="1"/>
  <c r="L38" i="1"/>
  <c r="N38" i="1" s="1"/>
  <c r="O37" i="1"/>
  <c r="N37" i="1"/>
  <c r="L37" i="1"/>
  <c r="M37" i="1" s="1"/>
  <c r="O36" i="1"/>
  <c r="L36" i="1"/>
  <c r="N36" i="1" s="1"/>
  <c r="O35" i="1"/>
  <c r="N35" i="1"/>
  <c r="L35" i="1"/>
  <c r="O34" i="1"/>
  <c r="N34" i="1"/>
  <c r="L34" i="1"/>
  <c r="M34" i="1" s="1"/>
  <c r="O33" i="1"/>
  <c r="N33" i="1"/>
  <c r="M33" i="1"/>
  <c r="L33" i="1"/>
  <c r="O32" i="1"/>
  <c r="L32" i="1"/>
  <c r="N32" i="1" s="1"/>
  <c r="O31" i="1"/>
  <c r="N31" i="1"/>
  <c r="L31" i="1"/>
  <c r="O30" i="1"/>
  <c r="N30" i="1"/>
  <c r="L30" i="1"/>
  <c r="M30" i="1" s="1"/>
  <c r="O29" i="1"/>
  <c r="N29" i="1"/>
  <c r="M29" i="1"/>
  <c r="L29" i="1"/>
  <c r="O28" i="1"/>
  <c r="L28" i="1"/>
  <c r="M28" i="1" s="1"/>
  <c r="O27" i="1"/>
  <c r="N27" i="1"/>
  <c r="L27" i="1"/>
  <c r="O26" i="1"/>
  <c r="N26" i="1"/>
  <c r="M26" i="1"/>
  <c r="L26" i="1"/>
  <c r="O25" i="1"/>
  <c r="L25" i="1"/>
  <c r="O24" i="1"/>
  <c r="L24" i="1"/>
  <c r="O23" i="1"/>
  <c r="N23" i="1"/>
  <c r="M23" i="1"/>
  <c r="L23" i="1"/>
  <c r="O22" i="1"/>
  <c r="N22" i="1"/>
  <c r="M22" i="1"/>
  <c r="L22" i="1"/>
  <c r="O21" i="1"/>
  <c r="L21" i="1"/>
  <c r="N21" i="1" s="1"/>
  <c r="O20" i="1"/>
  <c r="L20" i="1"/>
  <c r="O19" i="1"/>
  <c r="N19" i="1"/>
  <c r="M19" i="1"/>
  <c r="L19" i="1"/>
  <c r="O18" i="1"/>
  <c r="N18" i="1"/>
  <c r="M18" i="1"/>
  <c r="L18" i="1"/>
  <c r="O17" i="1"/>
  <c r="L17" i="1"/>
  <c r="O16" i="1"/>
  <c r="L16" i="1"/>
  <c r="O15" i="1"/>
  <c r="N15" i="1"/>
  <c r="M15" i="1"/>
  <c r="L15" i="1"/>
  <c r="O14" i="1"/>
  <c r="N14" i="1"/>
  <c r="M14" i="1"/>
  <c r="L14" i="1"/>
  <c r="O13" i="1"/>
  <c r="L13" i="1"/>
  <c r="O12" i="1"/>
  <c r="L12" i="1"/>
  <c r="O11" i="1"/>
  <c r="N11" i="1"/>
  <c r="M11" i="1"/>
  <c r="L11" i="1"/>
  <c r="M39" i="1" l="1"/>
  <c r="M43" i="1"/>
  <c r="M47" i="1"/>
  <c r="M11" i="2"/>
  <c r="M16" i="2"/>
  <c r="M21" i="2"/>
  <c r="M26" i="2"/>
  <c r="M31" i="2"/>
  <c r="M36" i="2"/>
  <c r="M41" i="2"/>
  <c r="M46" i="2"/>
  <c r="M27" i="1"/>
  <c r="M31" i="1"/>
  <c r="M35" i="1"/>
  <c r="N39" i="1"/>
  <c r="N43" i="1"/>
  <c r="N47" i="1"/>
  <c r="M32" i="1"/>
  <c r="M12" i="1"/>
  <c r="N28" i="1"/>
  <c r="N12" i="1"/>
  <c r="N16" i="1"/>
  <c r="N20" i="1"/>
  <c r="N24" i="1"/>
  <c r="M13" i="2"/>
  <c r="M18" i="2"/>
  <c r="M23" i="2"/>
  <c r="M28" i="2"/>
  <c r="M33" i="2"/>
  <c r="M38" i="2"/>
  <c r="M43" i="2"/>
  <c r="M48" i="2"/>
  <c r="M36" i="1"/>
  <c r="M20" i="1"/>
  <c r="M24" i="1"/>
  <c r="M16" i="1"/>
  <c r="M17" i="1"/>
  <c r="M25" i="1"/>
  <c r="M14" i="2"/>
  <c r="M24" i="2"/>
  <c r="M34" i="2"/>
  <c r="M44" i="2"/>
  <c r="N17" i="1"/>
  <c r="N49" i="2"/>
  <c r="M42" i="1"/>
  <c r="M50" i="1"/>
  <c r="M13" i="1"/>
  <c r="M21" i="1"/>
  <c r="M19" i="2"/>
  <c r="M29" i="2"/>
  <c r="M39" i="2"/>
  <c r="N13" i="1"/>
  <c r="N25" i="1"/>
  <c r="M38" i="1"/>
  <c r="M46" i="1"/>
</calcChain>
</file>

<file path=xl/sharedStrings.xml><?xml version="1.0" encoding="utf-8"?>
<sst xmlns="http://schemas.openxmlformats.org/spreadsheetml/2006/main" count="54" uniqueCount="20">
  <si>
    <t>Informacja z otwarcie ofert ZP/2/2022</t>
  </si>
  <si>
    <t xml:space="preserve">Nazwy i adresy wykonawców </t>
  </si>
  <si>
    <t>Bialmed Sp. z o.o.
Siedziba: 
ul. Kazimierzowska 46/48 lok. 35,
02-546 Warszawa</t>
  </si>
  <si>
    <t>Centrala Farmaceutyczna Cefarm SA
Siedziba: 
ul. Jana Kazimierza 16, 
01-248 Warszawa</t>
  </si>
  <si>
    <t>Genesis Pharm 
Sp. z o. o. SP. K. 
Siedziba: 
Ul. Obywatelska 128/152, 
94-104 Łódź</t>
  </si>
  <si>
    <t>NEUCA SPÓŁKA AKCYJNA 
Siedziba:
87-100 Toruń, 
ul. Forteczna 35-37</t>
  </si>
  <si>
    <t xml:space="preserve">Optifarma 
Sp. z o. o. Sp. K. 
Siedziba: 
ul. Sokołowska 14, 
05-806 Sokołów
</t>
  </si>
  <si>
    <t>Sanofi-Aventis 
Sp. z o.o.
Siedziba: 
ul. Bonifraterska 17
 00-203 Warszawa</t>
  </si>
  <si>
    <t>Servier Polska 
Services Sp. z o.o.
Siedziba: 
ul. Jana Kazimierza 10, 
01-248 Warszawa</t>
  </si>
  <si>
    <t>TRAMCO Sp. z o.o.
Siedziba: 
Wolskie, 
ul. Wolska 14, 
05-860 Płochocin</t>
  </si>
  <si>
    <t>Urtica Sp. z o.o. 
Siedziba: 
ul. Krzemieniecka 120, 
54-613 Wrocław</t>
  </si>
  <si>
    <t xml:space="preserve">Nr oferty
</t>
  </si>
  <si>
    <t>Wartość szacunkowa netto, jaką Zamawiający zamierza przeznaczyc na realizację zamówienia</t>
  </si>
  <si>
    <t>Nr części postępowania</t>
  </si>
  <si>
    <t>netto</t>
  </si>
  <si>
    <t>Wartość oferty najkorzystniejszej cenowo 
(wartość  netto)</t>
  </si>
  <si>
    <t>Stosunek procenowy oferty najkorzystniejszej do wartości szacunkowej netto</t>
  </si>
  <si>
    <t>Stosunek procenowy oferty najkorzystniejszej do wartości śrdniej arytmetycznej ofert netto</t>
  </si>
  <si>
    <t>Liczba ofert</t>
  </si>
  <si>
    <t>brutto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</si>
</sst>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&quot; zł&quot;_-;\-* #,##0.00&quot; zł&quot;_-;_-* \-??&quot; zł&quot;_-;_-@_-"/>
    <numFmt numFmtId="165" formatCode="#,##0.00\ &quot;zł&quot;"/>
    <numFmt numFmtId="166" formatCode="_-* #,##0.0&quot; zł&quot;_-;\-* #,##0.0&quot; zł&quot;_-;_-* \-??&quot; zł&quot;_-;_-@_-"/>
  </numFmts>
  <fonts count="12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b/>
      <sz val="6"/>
      <name val="Arial"/>
      <family val="2"/>
      <charset val="238"/>
    </font>
    <font>
      <sz val="6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i/>
      <sz val="11"/>
      <color rgb="FF00B0F0"/>
      <name val="Arial"/>
      <family val="2"/>
      <charset val="238"/>
    </font>
    <font>
      <b/>
      <i/>
      <sz val="11"/>
      <color rgb="FF00B0F0"/>
      <name val="Arial"/>
      <family val="2"/>
      <charset val="238"/>
    </font>
    <font>
      <i/>
      <sz val="10"/>
      <color rgb="FF00B0F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31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ill="0" applyBorder="0" applyAlignment="0" applyProtection="0"/>
    <xf numFmtId="9" fontId="1" fillId="0" borderId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 vertical="center" wrapText="1"/>
    </xf>
    <xf numFmtId="164" fontId="0" fillId="0" borderId="0" xfId="1" applyFont="1" applyFill="1" applyBorder="1" applyAlignment="1" applyProtection="1">
      <alignment horizontal="center" vertical="center"/>
    </xf>
    <xf numFmtId="9" fontId="0" fillId="0" borderId="0" xfId="2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49" fontId="2" fillId="0" borderId="0" xfId="1" applyNumberFormat="1" applyFont="1" applyFill="1" applyBorder="1" applyAlignment="1" applyProtection="1"/>
    <xf numFmtId="0" fontId="3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4" fontId="3" fillId="0" borderId="0" xfId="1" applyFont="1" applyFill="1" applyBorder="1" applyAlignment="1" applyProtection="1">
      <alignment horizontal="center" vertical="center"/>
    </xf>
    <xf numFmtId="9" fontId="3" fillId="0" borderId="0" xfId="2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164" fontId="4" fillId="0" borderId="0" xfId="1" applyFont="1" applyFill="1" applyBorder="1" applyAlignment="1" applyProtection="1">
      <alignment horizontal="center" vertical="center" wrapText="1"/>
    </xf>
    <xf numFmtId="9" fontId="5" fillId="0" borderId="0" xfId="2" applyFont="1" applyFill="1" applyBorder="1" applyAlignment="1" applyProtection="1">
      <alignment horizontal="center" vertical="center" wrapText="1"/>
    </xf>
    <xf numFmtId="0" fontId="3" fillId="0" borderId="0" xfId="0" applyFont="1" applyAlignment="1">
      <alignment horizontal="center" vertical="center"/>
    </xf>
    <xf numFmtId="164" fontId="6" fillId="2" borderId="2" xfId="1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64" fontId="4" fillId="0" borderId="3" xfId="1" applyFont="1" applyFill="1" applyBorder="1" applyAlignment="1" applyProtection="1">
      <alignment horizontal="center" vertical="center" wrapText="1"/>
    </xf>
    <xf numFmtId="9" fontId="5" fillId="0" borderId="1" xfId="2" applyFont="1" applyFill="1" applyBorder="1" applyAlignment="1" applyProtection="1">
      <alignment horizontal="center" vertical="center" wrapText="1"/>
    </xf>
    <xf numFmtId="9" fontId="5" fillId="0" borderId="4" xfId="2" applyFont="1" applyFill="1" applyBorder="1" applyAlignment="1" applyProtection="1">
      <alignment horizontal="center" vertical="center" wrapText="1"/>
    </xf>
    <xf numFmtId="0" fontId="3" fillId="0" borderId="5" xfId="0" applyFont="1" applyBorder="1" applyAlignment="1">
      <alignment vertical="center"/>
    </xf>
    <xf numFmtId="165" fontId="7" fillId="0" borderId="5" xfId="1" applyNumberFormat="1" applyFont="1" applyFill="1" applyBorder="1" applyAlignment="1" applyProtection="1"/>
    <xf numFmtId="0" fontId="8" fillId="0" borderId="3" xfId="0" applyFont="1" applyBorder="1" applyAlignment="1">
      <alignment horizontal="center" vertical="center"/>
    </xf>
    <xf numFmtId="165" fontId="7" fillId="0" borderId="6" xfId="1" applyNumberFormat="1" applyFont="1" applyFill="1" applyBorder="1" applyAlignment="1" applyProtection="1">
      <alignment horizontal="center" vertical="center"/>
    </xf>
    <xf numFmtId="165" fontId="7" fillId="0" borderId="5" xfId="1" applyNumberFormat="1" applyFont="1" applyFill="1" applyBorder="1" applyAlignment="1" applyProtection="1">
      <alignment vertical="center"/>
    </xf>
    <xf numFmtId="164" fontId="7" fillId="0" borderId="3" xfId="1" applyFont="1" applyFill="1" applyBorder="1" applyAlignment="1" applyProtection="1">
      <alignment horizontal="center" vertical="center"/>
    </xf>
    <xf numFmtId="9" fontId="7" fillId="0" borderId="6" xfId="2" applyFont="1" applyFill="1" applyBorder="1" applyAlignment="1" applyProtection="1">
      <alignment horizontal="center" vertical="center"/>
    </xf>
    <xf numFmtId="9" fontId="7" fillId="0" borderId="7" xfId="2" applyFont="1" applyFill="1" applyBorder="1" applyAlignment="1">
      <alignment horizontal="center"/>
    </xf>
    <xf numFmtId="0" fontId="7" fillId="0" borderId="5" xfId="0" applyFont="1" applyBorder="1" applyAlignment="1">
      <alignment horizontal="center"/>
    </xf>
    <xf numFmtId="165" fontId="9" fillId="0" borderId="5" xfId="1" applyNumberFormat="1" applyFont="1" applyFill="1" applyBorder="1" applyAlignment="1" applyProtection="1"/>
    <xf numFmtId="0" fontId="10" fillId="0" borderId="3" xfId="0" applyFont="1" applyBorder="1" applyAlignment="1">
      <alignment horizontal="center" vertical="center"/>
    </xf>
    <xf numFmtId="164" fontId="9" fillId="0" borderId="3" xfId="1" applyFont="1" applyFill="1" applyBorder="1" applyAlignment="1" applyProtection="1">
      <alignment horizontal="center" vertical="center"/>
    </xf>
    <xf numFmtId="9" fontId="9" fillId="0" borderId="6" xfId="2" applyFont="1" applyFill="1" applyBorder="1" applyAlignment="1" applyProtection="1">
      <alignment horizontal="center" vertical="center"/>
    </xf>
    <xf numFmtId="9" fontId="9" fillId="0" borderId="7" xfId="2" applyFont="1" applyFill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11" fillId="0" borderId="0" xfId="0" applyFont="1"/>
    <xf numFmtId="0" fontId="1" fillId="0" borderId="0" xfId="0" applyFont="1"/>
    <xf numFmtId="165" fontId="0" fillId="0" borderId="0" xfId="0" applyNumberFormat="1"/>
    <xf numFmtId="164" fontId="0" fillId="0" borderId="0" xfId="1" applyFont="1" applyFill="1" applyBorder="1" applyAlignment="1" applyProtection="1"/>
    <xf numFmtId="166" fontId="0" fillId="0" borderId="0" xfId="1" applyNumberFormat="1" applyFont="1" applyFill="1" applyBorder="1" applyAlignment="1" applyProtection="1"/>
    <xf numFmtId="0" fontId="0" fillId="0" borderId="0" xfId="0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164" fontId="7" fillId="0" borderId="6" xfId="1" applyFont="1" applyFill="1" applyBorder="1" applyAlignment="1" applyProtection="1">
      <alignment horizontal="center" vertical="center"/>
    </xf>
    <xf numFmtId="164" fontId="7" fillId="0" borderId="5" xfId="1" applyFont="1" applyFill="1" applyBorder="1" applyAlignment="1" applyProtection="1">
      <alignment vertical="center"/>
    </xf>
    <xf numFmtId="0" fontId="7" fillId="0" borderId="5" xfId="0" applyFont="1" applyBorder="1"/>
    <xf numFmtId="0" fontId="9" fillId="0" borderId="5" xfId="0" applyFont="1" applyBorder="1"/>
    <xf numFmtId="164" fontId="7" fillId="0" borderId="5" xfId="1" applyFont="1" applyFill="1" applyBorder="1"/>
    <xf numFmtId="164" fontId="0" fillId="0" borderId="0" xfId="0" applyNumberFormat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317500</xdr:colOff>
      <xdr:row>7</xdr:row>
      <xdr:rowOff>1073150</xdr:rowOff>
    </xdr:from>
    <xdr:to>
      <xdr:col>1</xdr:col>
      <xdr:colOff>819150</xdr:colOff>
      <xdr:row>7</xdr:row>
      <xdr:rowOff>1136650</xdr:rowOff>
    </xdr:to>
    <xdr:sp macro="" textlink="">
      <xdr:nvSpPr>
        <xdr:cNvPr id="2" name="Strzałka: w prawo 1">
          <a:extLst>
            <a:ext uri="{FF2B5EF4-FFF2-40B4-BE49-F238E27FC236}">
              <a16:creationId xmlns:a16="http://schemas.microsoft.com/office/drawing/2014/main" id="{AF53A9C9-99EA-4686-936A-9746B95F67C2}"/>
            </a:ext>
          </a:extLst>
        </xdr:cNvPr>
        <xdr:cNvSpPr>
          <a:spLocks noChangeArrowheads="1"/>
        </xdr:cNvSpPr>
      </xdr:nvSpPr>
      <xdr:spPr bwMode="auto">
        <a:xfrm>
          <a:off x="1377950" y="1428750"/>
          <a:ext cx="501650" cy="63500"/>
        </a:xfrm>
        <a:prstGeom prst="rightArrow">
          <a:avLst>
            <a:gd name="adj1" fmla="val 50000"/>
            <a:gd name="adj2" fmla="val 57860"/>
          </a:avLst>
        </a:prstGeom>
        <a:solidFill>
          <a:srgbClr val="4F81BD"/>
        </a:solidFill>
        <a:ln w="25560" cap="flat">
          <a:solidFill>
            <a:srgbClr val="385D8A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127000</xdr:colOff>
      <xdr:row>8</xdr:row>
      <xdr:rowOff>426396</xdr:rowOff>
    </xdr:from>
    <xdr:to>
      <xdr:col>1</xdr:col>
      <xdr:colOff>971550</xdr:colOff>
      <xdr:row>8</xdr:row>
      <xdr:rowOff>464496</xdr:rowOff>
    </xdr:to>
    <xdr:sp macro="" textlink="">
      <xdr:nvSpPr>
        <xdr:cNvPr id="3" name="Strzałka: w prawo 2">
          <a:extLst>
            <a:ext uri="{FF2B5EF4-FFF2-40B4-BE49-F238E27FC236}">
              <a16:creationId xmlns:a16="http://schemas.microsoft.com/office/drawing/2014/main" id="{99E2BB6C-9337-4806-B446-67D5DB1AECEA}"/>
            </a:ext>
          </a:extLst>
        </xdr:cNvPr>
        <xdr:cNvSpPr>
          <a:spLocks noChangeArrowheads="1"/>
        </xdr:cNvSpPr>
      </xdr:nvSpPr>
      <xdr:spPr bwMode="auto">
        <a:xfrm rot="10800000" flipH="1">
          <a:off x="1187450" y="2045646"/>
          <a:ext cx="844550" cy="38100"/>
        </a:xfrm>
        <a:prstGeom prst="rightArrow">
          <a:avLst>
            <a:gd name="adj1" fmla="val 50000"/>
            <a:gd name="adj2" fmla="val 51194"/>
          </a:avLst>
        </a:prstGeom>
        <a:solidFill>
          <a:srgbClr val="4F81BD"/>
        </a:solidFill>
        <a:ln w="25560" cap="flat">
          <a:solidFill>
            <a:srgbClr val="385D8A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457200</xdr:colOff>
      <xdr:row>9</xdr:row>
      <xdr:rowOff>723900</xdr:rowOff>
    </xdr:from>
    <xdr:to>
      <xdr:col>1</xdr:col>
      <xdr:colOff>508000</xdr:colOff>
      <xdr:row>9</xdr:row>
      <xdr:rowOff>850900</xdr:rowOff>
    </xdr:to>
    <xdr:sp macro="" textlink="">
      <xdr:nvSpPr>
        <xdr:cNvPr id="4" name="Strzałka: w dół 3">
          <a:extLst>
            <a:ext uri="{FF2B5EF4-FFF2-40B4-BE49-F238E27FC236}">
              <a16:creationId xmlns:a16="http://schemas.microsoft.com/office/drawing/2014/main" id="{FEF457C6-BF04-4259-86B0-ACC21BC6FE92}"/>
            </a:ext>
          </a:extLst>
        </xdr:cNvPr>
        <xdr:cNvSpPr>
          <a:spLocks noChangeArrowheads="1"/>
        </xdr:cNvSpPr>
      </xdr:nvSpPr>
      <xdr:spPr bwMode="auto">
        <a:xfrm>
          <a:off x="1517650" y="3003550"/>
          <a:ext cx="50800" cy="127000"/>
        </a:xfrm>
        <a:prstGeom prst="downArrow">
          <a:avLst>
            <a:gd name="adj1" fmla="val 50000"/>
            <a:gd name="adj2" fmla="val 54005"/>
          </a:avLst>
        </a:prstGeom>
        <a:solidFill>
          <a:srgbClr val="4F81BD"/>
        </a:solidFill>
        <a:ln w="25560" cap="flat">
          <a:solidFill>
            <a:srgbClr val="385D8A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730250</xdr:colOff>
      <xdr:row>9</xdr:row>
      <xdr:rowOff>730250</xdr:rowOff>
    </xdr:from>
    <xdr:to>
      <xdr:col>0</xdr:col>
      <xdr:colOff>768350</xdr:colOff>
      <xdr:row>9</xdr:row>
      <xdr:rowOff>977900</xdr:rowOff>
    </xdr:to>
    <xdr:sp macro="" textlink="">
      <xdr:nvSpPr>
        <xdr:cNvPr id="5" name="Strzałka: w dół 6">
          <a:extLst>
            <a:ext uri="{FF2B5EF4-FFF2-40B4-BE49-F238E27FC236}">
              <a16:creationId xmlns:a16="http://schemas.microsoft.com/office/drawing/2014/main" id="{97916708-1078-4BD1-835E-1CA92ECAA3B4}"/>
            </a:ext>
          </a:extLst>
        </xdr:cNvPr>
        <xdr:cNvSpPr>
          <a:spLocks noChangeArrowheads="1"/>
        </xdr:cNvSpPr>
      </xdr:nvSpPr>
      <xdr:spPr bwMode="auto">
        <a:xfrm>
          <a:off x="730250" y="3009900"/>
          <a:ext cx="38100" cy="146050"/>
        </a:xfrm>
        <a:prstGeom prst="downArrow">
          <a:avLst>
            <a:gd name="adj1" fmla="val 50000"/>
            <a:gd name="adj2" fmla="val 61569"/>
          </a:avLst>
        </a:prstGeom>
        <a:solidFill>
          <a:srgbClr val="4F81BD"/>
        </a:solidFill>
        <a:ln w="25560" cap="flat">
          <a:solidFill>
            <a:srgbClr val="385D8A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8</xdr:row>
      <xdr:rowOff>488950</xdr:rowOff>
    </xdr:from>
    <xdr:to>
      <xdr:col>1</xdr:col>
      <xdr:colOff>6350</xdr:colOff>
      <xdr:row>8</xdr:row>
      <xdr:rowOff>520700</xdr:rowOff>
    </xdr:to>
    <xdr:sp macro="" textlink="">
      <xdr:nvSpPr>
        <xdr:cNvPr id="6" name="Łącznik prosty 7">
          <a:extLst>
            <a:ext uri="{FF2B5EF4-FFF2-40B4-BE49-F238E27FC236}">
              <a16:creationId xmlns:a16="http://schemas.microsoft.com/office/drawing/2014/main" id="{76240C4D-34B3-4817-AA84-A7ECB348356E}"/>
            </a:ext>
          </a:extLst>
        </xdr:cNvPr>
        <xdr:cNvSpPr>
          <a:spLocks noChangeShapeType="1"/>
        </xdr:cNvSpPr>
      </xdr:nvSpPr>
      <xdr:spPr bwMode="auto">
        <a:xfrm flipH="1" flipV="1">
          <a:off x="1060450" y="2108200"/>
          <a:ext cx="6350" cy="31750"/>
        </a:xfrm>
        <a:prstGeom prst="line">
          <a:avLst/>
        </a:prstGeom>
        <a:noFill/>
        <a:ln w="9360" cap="flat">
          <a:solidFill>
            <a:srgbClr val="4A7EBB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317500</xdr:colOff>
      <xdr:row>7</xdr:row>
      <xdr:rowOff>1073150</xdr:rowOff>
    </xdr:from>
    <xdr:to>
      <xdr:col>1</xdr:col>
      <xdr:colOff>819150</xdr:colOff>
      <xdr:row>7</xdr:row>
      <xdr:rowOff>1136650</xdr:rowOff>
    </xdr:to>
    <xdr:sp macro="" textlink="">
      <xdr:nvSpPr>
        <xdr:cNvPr id="2" name="Strzałka: w prawo 1">
          <a:extLst>
            <a:ext uri="{FF2B5EF4-FFF2-40B4-BE49-F238E27FC236}">
              <a16:creationId xmlns:a16="http://schemas.microsoft.com/office/drawing/2014/main" id="{A22B9CB6-71A9-4041-B9D9-008446E1A891}"/>
            </a:ext>
          </a:extLst>
        </xdr:cNvPr>
        <xdr:cNvSpPr>
          <a:spLocks noChangeArrowheads="1"/>
        </xdr:cNvSpPr>
      </xdr:nvSpPr>
      <xdr:spPr bwMode="auto">
        <a:xfrm>
          <a:off x="1377950" y="1428750"/>
          <a:ext cx="501650" cy="63500"/>
        </a:xfrm>
        <a:prstGeom prst="rightArrow">
          <a:avLst>
            <a:gd name="adj1" fmla="val 50000"/>
            <a:gd name="adj2" fmla="val 57860"/>
          </a:avLst>
        </a:prstGeom>
        <a:solidFill>
          <a:srgbClr val="4F81BD"/>
        </a:solidFill>
        <a:ln w="25560" cap="flat">
          <a:solidFill>
            <a:srgbClr val="385D8A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164353</xdr:colOff>
      <xdr:row>8</xdr:row>
      <xdr:rowOff>302558</xdr:rowOff>
    </xdr:from>
    <xdr:to>
      <xdr:col>1</xdr:col>
      <xdr:colOff>1020981</xdr:colOff>
      <xdr:row>8</xdr:row>
      <xdr:rowOff>417107</xdr:rowOff>
    </xdr:to>
    <xdr:sp macro="" textlink="">
      <xdr:nvSpPr>
        <xdr:cNvPr id="3" name="Strzałka: w prawo 2">
          <a:extLst>
            <a:ext uri="{FF2B5EF4-FFF2-40B4-BE49-F238E27FC236}">
              <a16:creationId xmlns:a16="http://schemas.microsoft.com/office/drawing/2014/main" id="{90424DE4-BE74-48FF-AAEC-D98D9E237A6E}"/>
            </a:ext>
          </a:extLst>
        </xdr:cNvPr>
        <xdr:cNvSpPr>
          <a:spLocks noChangeArrowheads="1"/>
        </xdr:cNvSpPr>
      </xdr:nvSpPr>
      <xdr:spPr bwMode="auto">
        <a:xfrm rot="10800000" flipH="1" flipV="1">
          <a:off x="1224803" y="1947208"/>
          <a:ext cx="856628" cy="114549"/>
        </a:xfrm>
        <a:prstGeom prst="rightArrow">
          <a:avLst>
            <a:gd name="adj1" fmla="val 50000"/>
            <a:gd name="adj2" fmla="val 51194"/>
          </a:avLst>
        </a:prstGeom>
        <a:solidFill>
          <a:srgbClr val="4F81BD"/>
        </a:solidFill>
        <a:ln w="25560" cap="flat">
          <a:solidFill>
            <a:srgbClr val="385D8A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388720</xdr:colOff>
      <xdr:row>9</xdr:row>
      <xdr:rowOff>549089</xdr:rowOff>
    </xdr:from>
    <xdr:to>
      <xdr:col>1</xdr:col>
      <xdr:colOff>442010</xdr:colOff>
      <xdr:row>10</xdr:row>
      <xdr:rowOff>0</xdr:rowOff>
    </xdr:to>
    <xdr:sp macro="" textlink="">
      <xdr:nvSpPr>
        <xdr:cNvPr id="4" name="Strzałka: w dół 3">
          <a:extLst>
            <a:ext uri="{FF2B5EF4-FFF2-40B4-BE49-F238E27FC236}">
              <a16:creationId xmlns:a16="http://schemas.microsoft.com/office/drawing/2014/main" id="{3F74CCE7-1402-46DB-B22E-A18E5497A760}"/>
            </a:ext>
          </a:extLst>
        </xdr:cNvPr>
        <xdr:cNvSpPr>
          <a:spLocks noChangeArrowheads="1"/>
        </xdr:cNvSpPr>
      </xdr:nvSpPr>
      <xdr:spPr bwMode="auto">
        <a:xfrm>
          <a:off x="1449170" y="2701739"/>
          <a:ext cx="53290" cy="149411"/>
        </a:xfrm>
        <a:prstGeom prst="downArrow">
          <a:avLst>
            <a:gd name="adj1" fmla="val 50000"/>
            <a:gd name="adj2" fmla="val 54005"/>
          </a:avLst>
        </a:prstGeom>
        <a:solidFill>
          <a:srgbClr val="4F81BD"/>
        </a:solidFill>
        <a:ln w="25560" cap="flat">
          <a:solidFill>
            <a:srgbClr val="385D8A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811181</xdr:colOff>
      <xdr:row>9</xdr:row>
      <xdr:rowOff>530411</xdr:rowOff>
    </xdr:from>
    <xdr:to>
      <xdr:col>0</xdr:col>
      <xdr:colOff>856900</xdr:colOff>
      <xdr:row>9</xdr:row>
      <xdr:rowOff>622548</xdr:rowOff>
    </xdr:to>
    <xdr:sp macro="" textlink="">
      <xdr:nvSpPr>
        <xdr:cNvPr id="5" name="Strzałka: w dół 6">
          <a:extLst>
            <a:ext uri="{FF2B5EF4-FFF2-40B4-BE49-F238E27FC236}">
              <a16:creationId xmlns:a16="http://schemas.microsoft.com/office/drawing/2014/main" id="{6708066F-9F37-43F9-B1B7-DE0DC39569D9}"/>
            </a:ext>
          </a:extLst>
        </xdr:cNvPr>
        <xdr:cNvSpPr>
          <a:spLocks noChangeArrowheads="1"/>
        </xdr:cNvSpPr>
      </xdr:nvSpPr>
      <xdr:spPr bwMode="auto">
        <a:xfrm>
          <a:off x="811181" y="2683061"/>
          <a:ext cx="45719" cy="92137"/>
        </a:xfrm>
        <a:prstGeom prst="downArrow">
          <a:avLst>
            <a:gd name="adj1" fmla="val 50000"/>
            <a:gd name="adj2" fmla="val 61569"/>
          </a:avLst>
        </a:prstGeom>
        <a:solidFill>
          <a:srgbClr val="4F81BD"/>
        </a:solidFill>
        <a:ln w="25560" cap="flat">
          <a:solidFill>
            <a:srgbClr val="385D8A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8</xdr:row>
      <xdr:rowOff>488950</xdr:rowOff>
    </xdr:from>
    <xdr:to>
      <xdr:col>1</xdr:col>
      <xdr:colOff>6350</xdr:colOff>
      <xdr:row>8</xdr:row>
      <xdr:rowOff>520700</xdr:rowOff>
    </xdr:to>
    <xdr:sp macro="" textlink="">
      <xdr:nvSpPr>
        <xdr:cNvPr id="6" name="Łącznik prosty 7">
          <a:extLst>
            <a:ext uri="{FF2B5EF4-FFF2-40B4-BE49-F238E27FC236}">
              <a16:creationId xmlns:a16="http://schemas.microsoft.com/office/drawing/2014/main" id="{FCCD98FE-780F-4644-B87B-9F22CC151E0F}"/>
            </a:ext>
          </a:extLst>
        </xdr:cNvPr>
        <xdr:cNvSpPr>
          <a:spLocks noChangeShapeType="1"/>
        </xdr:cNvSpPr>
      </xdr:nvSpPr>
      <xdr:spPr bwMode="auto">
        <a:xfrm flipH="1" flipV="1">
          <a:off x="1060450" y="2133600"/>
          <a:ext cx="6350" cy="19050"/>
        </a:xfrm>
        <a:prstGeom prst="line">
          <a:avLst/>
        </a:prstGeom>
        <a:noFill/>
        <a:ln w="9360" cap="flat">
          <a:solidFill>
            <a:srgbClr val="4A7EBB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8C428-0C5B-40DA-A46D-1D8AEFE0F1FE}">
  <sheetPr>
    <tabColor rgb="FF92D050"/>
    <pageSetUpPr fitToPage="1"/>
  </sheetPr>
  <dimension ref="A1:P51"/>
  <sheetViews>
    <sheetView zoomScale="94" zoomScaleNormal="94" workbookViewId="0">
      <pane xSplit="2" topLeftCell="C1" activePane="topRight" state="frozen"/>
      <selection activeCell="T9" sqref="T9"/>
      <selection pane="topRight" activeCell="P1" sqref="P1:P1048576"/>
    </sheetView>
  </sheetViews>
  <sheetFormatPr defaultRowHeight="12.5" x14ac:dyDescent="0.25"/>
  <cols>
    <col min="1" max="1" width="15.1796875" customWidth="1"/>
    <col min="2" max="2" width="15.453125" style="40" customWidth="1"/>
    <col min="3" max="3" width="13.81640625" style="40" customWidth="1"/>
    <col min="4" max="4" width="15.453125" style="1" customWidth="1"/>
    <col min="5" max="5" width="15.36328125" customWidth="1"/>
    <col min="6" max="6" width="17.08984375" customWidth="1"/>
    <col min="7" max="7" width="18.6328125" customWidth="1"/>
    <col min="8" max="8" width="14.6328125" customWidth="1"/>
    <col min="9" max="9" width="20.453125" customWidth="1"/>
    <col min="10" max="10" width="16" customWidth="1"/>
    <col min="11" max="11" width="17.08984375" customWidth="1"/>
    <col min="12" max="12" width="14.54296875" style="42" customWidth="1"/>
    <col min="13" max="13" width="13.1796875" style="2" customWidth="1"/>
    <col min="14" max="14" width="12.453125" style="4" customWidth="1"/>
    <col min="15" max="15" width="12" customWidth="1"/>
  </cols>
  <sheetData>
    <row r="1" spans="1:15" hidden="1" x14ac:dyDescent="0.25">
      <c r="B1" s="1"/>
      <c r="C1" s="1"/>
      <c r="D1"/>
      <c r="L1" s="2"/>
      <c r="M1" s="3"/>
    </row>
    <row r="2" spans="1:15" hidden="1" x14ac:dyDescent="0.25">
      <c r="B2" s="1"/>
      <c r="C2" s="1"/>
      <c r="D2"/>
      <c r="L2" s="2"/>
      <c r="M2" s="3"/>
    </row>
    <row r="3" spans="1:15" hidden="1" x14ac:dyDescent="0.25">
      <c r="B3" s="1"/>
      <c r="C3" s="1"/>
      <c r="D3"/>
      <c r="L3" s="2"/>
      <c r="M3" s="3"/>
    </row>
    <row r="4" spans="1:15" hidden="1" x14ac:dyDescent="0.25">
      <c r="B4" s="1"/>
      <c r="C4" s="1"/>
      <c r="D4"/>
      <c r="L4" s="2"/>
      <c r="M4" s="3"/>
    </row>
    <row r="5" spans="1:15" hidden="1" x14ac:dyDescent="0.25">
      <c r="B5" s="1"/>
      <c r="C5" s="1"/>
      <c r="D5"/>
      <c r="L5" s="2"/>
      <c r="M5" s="3"/>
    </row>
    <row r="6" spans="1:15" ht="15.5" x14ac:dyDescent="0.35">
      <c r="A6" s="5" t="s">
        <v>0</v>
      </c>
      <c r="B6" s="1"/>
      <c r="C6" s="1"/>
      <c r="D6"/>
      <c r="L6" s="2"/>
      <c r="M6" s="3"/>
    </row>
    <row r="7" spans="1:15" x14ac:dyDescent="0.25">
      <c r="B7" s="1"/>
      <c r="C7" s="1"/>
      <c r="D7"/>
      <c r="L7" s="2"/>
      <c r="M7" s="3"/>
    </row>
    <row r="8" spans="1:15" s="6" customFormat="1" ht="99.5" customHeight="1" x14ac:dyDescent="0.3">
      <c r="B8" s="7" t="s">
        <v>1</v>
      </c>
      <c r="C8" s="8" t="s">
        <v>2</v>
      </c>
      <c r="D8" s="8" t="s">
        <v>3</v>
      </c>
      <c r="E8" s="8" t="s">
        <v>4</v>
      </c>
      <c r="F8" s="8" t="s">
        <v>5</v>
      </c>
      <c r="G8" s="8" t="s">
        <v>6</v>
      </c>
      <c r="H8" s="8" t="s">
        <v>7</v>
      </c>
      <c r="I8" s="8" t="s">
        <v>8</v>
      </c>
      <c r="J8" s="8" t="s">
        <v>9</v>
      </c>
      <c r="K8" s="8" t="s">
        <v>10</v>
      </c>
      <c r="L8" s="9"/>
      <c r="M8" s="10"/>
      <c r="N8" s="11"/>
    </row>
    <row r="9" spans="1:15" s="12" customFormat="1" ht="52" customHeight="1" x14ac:dyDescent="0.25">
      <c r="B9" s="7" t="s">
        <v>11</v>
      </c>
      <c r="C9" s="13">
        <v>1</v>
      </c>
      <c r="D9" s="13">
        <v>2</v>
      </c>
      <c r="E9" s="13">
        <v>3</v>
      </c>
      <c r="F9" s="13">
        <v>4</v>
      </c>
      <c r="G9" s="13">
        <v>5</v>
      </c>
      <c r="H9" s="13">
        <v>6</v>
      </c>
      <c r="I9" s="13">
        <v>7</v>
      </c>
      <c r="J9" s="13">
        <v>8</v>
      </c>
      <c r="K9" s="13">
        <v>9</v>
      </c>
      <c r="L9" s="14"/>
      <c r="M9" s="15"/>
      <c r="N9" s="16"/>
    </row>
    <row r="10" spans="1:15" s="12" customFormat="1" ht="69" customHeight="1" x14ac:dyDescent="0.25">
      <c r="A10" s="17" t="s">
        <v>12</v>
      </c>
      <c r="B10" s="7" t="s">
        <v>13</v>
      </c>
      <c r="C10" s="7" t="s">
        <v>14</v>
      </c>
      <c r="D10" s="18" t="s">
        <v>14</v>
      </c>
      <c r="E10" s="18" t="s">
        <v>14</v>
      </c>
      <c r="F10" s="18" t="s">
        <v>14</v>
      </c>
      <c r="G10" s="18" t="s">
        <v>14</v>
      </c>
      <c r="H10" s="18" t="s">
        <v>14</v>
      </c>
      <c r="I10" s="18" t="s">
        <v>14</v>
      </c>
      <c r="J10" s="18" t="s">
        <v>14</v>
      </c>
      <c r="K10" s="18" t="s">
        <v>14</v>
      </c>
      <c r="L10" s="19" t="s">
        <v>15</v>
      </c>
      <c r="M10" s="20" t="s">
        <v>16</v>
      </c>
      <c r="N10" s="21" t="s">
        <v>17</v>
      </c>
      <c r="O10" s="22" t="s">
        <v>18</v>
      </c>
    </row>
    <row r="11" spans="1:15" ht="14" x14ac:dyDescent="0.3">
      <c r="A11" s="23">
        <v>21621.72</v>
      </c>
      <c r="B11" s="24">
        <v>1</v>
      </c>
      <c r="C11" s="25"/>
      <c r="D11" s="26"/>
      <c r="E11" s="26"/>
      <c r="F11" s="26">
        <v>23175.9</v>
      </c>
      <c r="G11" s="26"/>
      <c r="H11" s="26"/>
      <c r="I11" s="26"/>
      <c r="J11" s="26"/>
      <c r="K11" s="26">
        <v>19821.169999999998</v>
      </c>
      <c r="L11" s="27">
        <f>MIN(C11:K11)</f>
        <v>19821.169999999998</v>
      </c>
      <c r="M11" s="28">
        <f>L11/A11</f>
        <v>0.9167249414015165</v>
      </c>
      <c r="N11" s="29">
        <f>IFERROR(L11/(AVERAGE(C11:K11)),"brak ofert")</f>
        <v>0.92197770685304825</v>
      </c>
      <c r="O11" s="30">
        <f>COUNTA(C11:K11)</f>
        <v>2</v>
      </c>
    </row>
    <row r="12" spans="1:15" ht="14" x14ac:dyDescent="0.3">
      <c r="A12" s="23">
        <v>8383.8299999999981</v>
      </c>
      <c r="B12" s="24">
        <v>2</v>
      </c>
      <c r="C12" s="25"/>
      <c r="D12" s="26"/>
      <c r="E12" s="26"/>
      <c r="F12" s="26">
        <v>9811.16</v>
      </c>
      <c r="G12" s="26"/>
      <c r="H12" s="26"/>
      <c r="I12" s="26"/>
      <c r="J12" s="26"/>
      <c r="K12" s="26">
        <v>10054.219999999999</v>
      </c>
      <c r="L12" s="27">
        <f t="shared" ref="L12:L50" si="0">MIN(C12:K12)</f>
        <v>9811.16</v>
      </c>
      <c r="M12" s="28">
        <f>L12/A12</f>
        <v>1.1702479654286886</v>
      </c>
      <c r="N12" s="29">
        <f t="shared" ref="N12:N50" si="1">IFERROR(L12/(AVERAGE(C12:K12)),"brak ofert")</f>
        <v>0.98776464381753593</v>
      </c>
      <c r="O12" s="30">
        <f t="shared" ref="O12:O50" si="2">COUNTA(C12:K12)</f>
        <v>2</v>
      </c>
    </row>
    <row r="13" spans="1:15" ht="14" x14ac:dyDescent="0.3">
      <c r="A13" s="23">
        <v>20053.740000000002</v>
      </c>
      <c r="B13" s="24">
        <v>3</v>
      </c>
      <c r="C13" s="25"/>
      <c r="D13" s="26"/>
      <c r="E13" s="26"/>
      <c r="F13" s="26">
        <v>18392.34</v>
      </c>
      <c r="G13" s="26"/>
      <c r="H13" s="26"/>
      <c r="I13" s="26"/>
      <c r="J13" s="26"/>
      <c r="K13" s="26">
        <v>18055.45</v>
      </c>
      <c r="L13" s="27">
        <f t="shared" si="0"/>
        <v>18055.45</v>
      </c>
      <c r="M13" s="28">
        <f t="shared" ref="M13:M50" si="3">L13/A13</f>
        <v>0.9003532508150599</v>
      </c>
      <c r="N13" s="29">
        <f t="shared" si="1"/>
        <v>0.9907569155770487</v>
      </c>
      <c r="O13" s="30">
        <f t="shared" si="2"/>
        <v>2</v>
      </c>
    </row>
    <row r="14" spans="1:15" ht="14" x14ac:dyDescent="0.3">
      <c r="A14" s="23">
        <v>26997.227400000003</v>
      </c>
      <c r="B14" s="24">
        <v>4</v>
      </c>
      <c r="C14" s="25"/>
      <c r="D14" s="26"/>
      <c r="E14" s="26"/>
      <c r="F14" s="26">
        <v>27268.799999999999</v>
      </c>
      <c r="G14" s="26"/>
      <c r="H14" s="26"/>
      <c r="I14" s="26"/>
      <c r="J14" s="26"/>
      <c r="K14" s="26">
        <v>27425.49</v>
      </c>
      <c r="L14" s="27">
        <f t="shared" si="0"/>
        <v>27268.799999999999</v>
      </c>
      <c r="M14" s="28">
        <f t="shared" si="3"/>
        <v>1.0100592774204655</v>
      </c>
      <c r="N14" s="29">
        <f t="shared" si="1"/>
        <v>0.99713516712622097</v>
      </c>
      <c r="O14" s="30">
        <f t="shared" si="2"/>
        <v>2</v>
      </c>
    </row>
    <row r="15" spans="1:15" ht="14" x14ac:dyDescent="0.3">
      <c r="A15" s="23">
        <v>19998.160000000003</v>
      </c>
      <c r="B15" s="24">
        <v>5</v>
      </c>
      <c r="C15" s="25"/>
      <c r="D15" s="26"/>
      <c r="E15" s="26"/>
      <c r="F15" s="26">
        <v>20663.98</v>
      </c>
      <c r="G15" s="26"/>
      <c r="H15" s="26"/>
      <c r="I15" s="26"/>
      <c r="J15" s="26"/>
      <c r="K15" s="26">
        <v>20084.03</v>
      </c>
      <c r="L15" s="27">
        <f t="shared" si="0"/>
        <v>20084.03</v>
      </c>
      <c r="M15" s="28">
        <f t="shared" si="3"/>
        <v>1.0042938950383433</v>
      </c>
      <c r="N15" s="29">
        <f t="shared" si="1"/>
        <v>0.98576740311980882</v>
      </c>
      <c r="O15" s="30">
        <f t="shared" si="2"/>
        <v>2</v>
      </c>
    </row>
    <row r="16" spans="1:15" ht="14" x14ac:dyDescent="0.3">
      <c r="A16" s="23">
        <v>31983.96</v>
      </c>
      <c r="B16" s="24">
        <v>6</v>
      </c>
      <c r="C16" s="25"/>
      <c r="D16" s="26"/>
      <c r="E16" s="26"/>
      <c r="F16" s="26">
        <v>28436.34</v>
      </c>
      <c r="G16" s="26"/>
      <c r="H16" s="26"/>
      <c r="I16" s="26"/>
      <c r="J16" s="26"/>
      <c r="K16" s="26">
        <v>29972.67</v>
      </c>
      <c r="L16" s="27">
        <f t="shared" si="0"/>
        <v>28436.34</v>
      </c>
      <c r="M16" s="28">
        <f t="shared" si="3"/>
        <v>0.88908127699009132</v>
      </c>
      <c r="N16" s="29">
        <f t="shared" si="1"/>
        <v>0.97369703749472902</v>
      </c>
      <c r="O16" s="30">
        <f t="shared" si="2"/>
        <v>2</v>
      </c>
    </row>
    <row r="17" spans="1:16" ht="14" x14ac:dyDescent="0.3">
      <c r="A17" s="23">
        <v>46714.76</v>
      </c>
      <c r="B17" s="24">
        <v>7</v>
      </c>
      <c r="C17" s="25"/>
      <c r="D17" s="26"/>
      <c r="E17" s="26"/>
      <c r="F17" s="26"/>
      <c r="G17" s="26"/>
      <c r="H17" s="26"/>
      <c r="I17" s="26"/>
      <c r="J17" s="26"/>
      <c r="K17" s="26">
        <v>46357.13</v>
      </c>
      <c r="L17" s="27">
        <f t="shared" si="0"/>
        <v>46357.13</v>
      </c>
      <c r="M17" s="28">
        <f t="shared" si="3"/>
        <v>0.99234438965329153</v>
      </c>
      <c r="N17" s="29">
        <f t="shared" si="1"/>
        <v>1</v>
      </c>
      <c r="O17" s="30">
        <f t="shared" si="2"/>
        <v>1</v>
      </c>
    </row>
    <row r="18" spans="1:16" ht="14" x14ac:dyDescent="0.3">
      <c r="A18" s="23">
        <v>14785.92</v>
      </c>
      <c r="B18" s="24">
        <v>8</v>
      </c>
      <c r="C18" s="25"/>
      <c r="D18" s="26"/>
      <c r="E18" s="26"/>
      <c r="F18" s="26">
        <v>15532.63</v>
      </c>
      <c r="G18" s="26"/>
      <c r="H18" s="26"/>
      <c r="I18" s="26"/>
      <c r="J18" s="26"/>
      <c r="K18" s="26">
        <v>15766.5</v>
      </c>
      <c r="L18" s="27">
        <f t="shared" si="0"/>
        <v>15532.63</v>
      </c>
      <c r="M18" s="28">
        <f t="shared" si="3"/>
        <v>1.0505014229753711</v>
      </c>
      <c r="N18" s="29">
        <f t="shared" si="1"/>
        <v>0.99252790732521956</v>
      </c>
      <c r="O18" s="30">
        <f t="shared" si="2"/>
        <v>2</v>
      </c>
    </row>
    <row r="19" spans="1:16" s="37" customFormat="1" ht="14.5" x14ac:dyDescent="0.35">
      <c r="A19" s="31">
        <v>18763.39</v>
      </c>
      <c r="B19" s="32">
        <v>9</v>
      </c>
      <c r="C19" s="25"/>
      <c r="D19" s="26"/>
      <c r="E19" s="26"/>
      <c r="F19" s="26"/>
      <c r="G19" s="26"/>
      <c r="H19" s="26"/>
      <c r="I19" s="26"/>
      <c r="J19" s="26"/>
      <c r="K19" s="26"/>
      <c r="L19" s="33">
        <f t="shared" si="0"/>
        <v>0</v>
      </c>
      <c r="M19" s="34">
        <f t="shared" si="3"/>
        <v>0</v>
      </c>
      <c r="N19" s="35" t="str">
        <f t="shared" si="1"/>
        <v>brak ofert</v>
      </c>
      <c r="O19" s="36">
        <f t="shared" si="2"/>
        <v>0</v>
      </c>
      <c r="P19"/>
    </row>
    <row r="20" spans="1:16" ht="14" x14ac:dyDescent="0.3">
      <c r="A20" s="23">
        <v>9071.65</v>
      </c>
      <c r="B20" s="24">
        <v>10</v>
      </c>
      <c r="C20" s="25"/>
      <c r="D20" s="26"/>
      <c r="E20" s="26"/>
      <c r="F20" s="26"/>
      <c r="G20" s="26"/>
      <c r="H20" s="26"/>
      <c r="I20" s="26"/>
      <c r="J20" s="26"/>
      <c r="K20" s="26">
        <v>8336.43</v>
      </c>
      <c r="L20" s="27">
        <f t="shared" si="0"/>
        <v>8336.43</v>
      </c>
      <c r="M20" s="28">
        <f t="shared" si="3"/>
        <v>0.91895410426989588</v>
      </c>
      <c r="N20" s="29">
        <f t="shared" si="1"/>
        <v>1</v>
      </c>
      <c r="O20" s="30">
        <f t="shared" si="2"/>
        <v>1</v>
      </c>
    </row>
    <row r="21" spans="1:16" ht="14" x14ac:dyDescent="0.3">
      <c r="A21" s="23">
        <v>191152.72999999998</v>
      </c>
      <c r="B21" s="24">
        <v>11</v>
      </c>
      <c r="C21" s="25">
        <v>170535.63</v>
      </c>
      <c r="D21" s="26"/>
      <c r="E21" s="26"/>
      <c r="F21" s="26"/>
      <c r="G21" s="26"/>
      <c r="H21" s="26"/>
      <c r="I21" s="26"/>
      <c r="J21" s="26"/>
      <c r="K21" s="26">
        <v>177369.76</v>
      </c>
      <c r="L21" s="27">
        <f t="shared" si="0"/>
        <v>170535.63</v>
      </c>
      <c r="M21" s="28">
        <f t="shared" si="3"/>
        <v>0.89214331388309243</v>
      </c>
      <c r="N21" s="29">
        <f t="shared" si="1"/>
        <v>0.98035635492741291</v>
      </c>
      <c r="O21" s="30">
        <f t="shared" si="2"/>
        <v>2</v>
      </c>
    </row>
    <row r="22" spans="1:16" ht="14" x14ac:dyDescent="0.3">
      <c r="A22" s="23">
        <v>5871.01</v>
      </c>
      <c r="B22" s="24">
        <v>12</v>
      </c>
      <c r="C22" s="25"/>
      <c r="D22" s="26"/>
      <c r="E22" s="26"/>
      <c r="F22" s="26"/>
      <c r="G22" s="26"/>
      <c r="H22" s="26">
        <v>7065.04</v>
      </c>
      <c r="I22" s="26"/>
      <c r="J22" s="26"/>
      <c r="K22" s="26"/>
      <c r="L22" s="27">
        <f t="shared" si="0"/>
        <v>7065.04</v>
      </c>
      <c r="M22" s="28">
        <f>L22/A22</f>
        <v>1.2033772723943581</v>
      </c>
      <c r="N22" s="29">
        <f t="shared" si="1"/>
        <v>1</v>
      </c>
      <c r="O22" s="30">
        <f t="shared" si="2"/>
        <v>1</v>
      </c>
    </row>
    <row r="23" spans="1:16" ht="14" x14ac:dyDescent="0.3">
      <c r="A23" s="23">
        <v>167.82999999999998</v>
      </c>
      <c r="B23" s="24">
        <v>13</v>
      </c>
      <c r="C23" s="25"/>
      <c r="D23" s="26"/>
      <c r="E23" s="26"/>
      <c r="F23" s="26"/>
      <c r="G23" s="26"/>
      <c r="H23" s="26"/>
      <c r="I23" s="26">
        <v>152</v>
      </c>
      <c r="J23" s="26"/>
      <c r="K23" s="26"/>
      <c r="L23" s="27">
        <f t="shared" si="0"/>
        <v>152</v>
      </c>
      <c r="M23" s="28">
        <f t="shared" si="3"/>
        <v>0.90567836501221488</v>
      </c>
      <c r="N23" s="29">
        <f t="shared" si="1"/>
        <v>1</v>
      </c>
      <c r="O23" s="30">
        <f t="shared" si="2"/>
        <v>1</v>
      </c>
    </row>
    <row r="24" spans="1:16" ht="15" customHeight="1" x14ac:dyDescent="0.3">
      <c r="A24" s="23">
        <v>10265.619999999999</v>
      </c>
      <c r="B24" s="24">
        <v>14</v>
      </c>
      <c r="C24" s="25"/>
      <c r="D24" s="26">
        <v>10029.51</v>
      </c>
      <c r="E24" s="26"/>
      <c r="F24" s="26"/>
      <c r="G24" s="26"/>
      <c r="H24" s="26"/>
      <c r="I24" s="26"/>
      <c r="J24" s="26"/>
      <c r="K24" s="26"/>
      <c r="L24" s="27">
        <f t="shared" si="0"/>
        <v>10029.51</v>
      </c>
      <c r="M24" s="28">
        <f t="shared" si="3"/>
        <v>0.97699992791472912</v>
      </c>
      <c r="N24" s="29">
        <f t="shared" si="1"/>
        <v>1</v>
      </c>
      <c r="O24" s="30">
        <f t="shared" si="2"/>
        <v>1</v>
      </c>
    </row>
    <row r="25" spans="1:16" ht="14" x14ac:dyDescent="0.3">
      <c r="A25" s="23">
        <v>1500.4399999999998</v>
      </c>
      <c r="B25" s="24">
        <v>15</v>
      </c>
      <c r="C25" s="25"/>
      <c r="D25" s="26"/>
      <c r="E25" s="26"/>
      <c r="F25" s="26"/>
      <c r="G25" s="26"/>
      <c r="H25" s="26"/>
      <c r="I25" s="26"/>
      <c r="J25" s="26"/>
      <c r="K25" s="26">
        <v>926.9</v>
      </c>
      <c r="L25" s="27">
        <f t="shared" si="0"/>
        <v>926.9</v>
      </c>
      <c r="M25" s="28">
        <f t="shared" si="3"/>
        <v>0.61775212604302743</v>
      </c>
      <c r="N25" s="29">
        <f t="shared" si="1"/>
        <v>1</v>
      </c>
      <c r="O25" s="30">
        <f t="shared" si="2"/>
        <v>1</v>
      </c>
    </row>
    <row r="26" spans="1:16" ht="14" x14ac:dyDescent="0.3">
      <c r="A26" s="23">
        <v>6866</v>
      </c>
      <c r="B26" s="24">
        <v>16</v>
      </c>
      <c r="C26" s="25"/>
      <c r="D26" s="26"/>
      <c r="E26" s="26"/>
      <c r="F26" s="26">
        <v>7956</v>
      </c>
      <c r="G26" s="26"/>
      <c r="H26" s="26"/>
      <c r="I26" s="26"/>
      <c r="J26" s="26">
        <v>8062</v>
      </c>
      <c r="K26" s="26">
        <v>7806</v>
      </c>
      <c r="L26" s="27">
        <f t="shared" si="0"/>
        <v>7806</v>
      </c>
      <c r="M26" s="28">
        <f t="shared" si="3"/>
        <v>1.1369064957762889</v>
      </c>
      <c r="N26" s="29">
        <f t="shared" si="1"/>
        <v>0.98295836131631975</v>
      </c>
      <c r="O26" s="30">
        <f t="shared" si="2"/>
        <v>3</v>
      </c>
      <c r="P26" s="38"/>
    </row>
    <row r="27" spans="1:16" ht="14" x14ac:dyDescent="0.3">
      <c r="A27" s="23">
        <v>3739.29</v>
      </c>
      <c r="B27" s="24">
        <v>17</v>
      </c>
      <c r="C27" s="25"/>
      <c r="D27" s="26"/>
      <c r="E27" s="26"/>
      <c r="F27" s="26">
        <v>5044.2</v>
      </c>
      <c r="G27" s="26"/>
      <c r="H27" s="26"/>
      <c r="I27" s="26"/>
      <c r="J27" s="26"/>
      <c r="K27" s="26">
        <v>4950.2700000000004</v>
      </c>
      <c r="L27" s="27">
        <f t="shared" si="0"/>
        <v>4950.2700000000004</v>
      </c>
      <c r="M27" s="28">
        <f t="shared" si="3"/>
        <v>1.3238529239508037</v>
      </c>
      <c r="N27" s="29">
        <f t="shared" si="1"/>
        <v>0.99060180279694665</v>
      </c>
      <c r="O27" s="30">
        <f t="shared" si="2"/>
        <v>2</v>
      </c>
    </row>
    <row r="28" spans="1:16" ht="14" x14ac:dyDescent="0.3">
      <c r="A28" s="23">
        <v>3702.7699999999995</v>
      </c>
      <c r="B28" s="24">
        <v>18</v>
      </c>
      <c r="C28" s="25"/>
      <c r="D28" s="26"/>
      <c r="E28" s="26"/>
      <c r="F28" s="26">
        <v>3444.32</v>
      </c>
      <c r="G28" s="26"/>
      <c r="H28" s="26"/>
      <c r="I28" s="26"/>
      <c r="J28" s="26"/>
      <c r="K28" s="26">
        <v>3345.06</v>
      </c>
      <c r="L28" s="27">
        <f t="shared" si="0"/>
        <v>3345.06</v>
      </c>
      <c r="M28" s="28">
        <f t="shared" si="3"/>
        <v>0.90339394561368935</v>
      </c>
      <c r="N28" s="29">
        <f t="shared" si="1"/>
        <v>0.98538010834568102</v>
      </c>
      <c r="O28" s="30">
        <f t="shared" si="2"/>
        <v>2</v>
      </c>
    </row>
    <row r="29" spans="1:16" ht="14" x14ac:dyDescent="0.3">
      <c r="A29" s="23">
        <v>15150</v>
      </c>
      <c r="B29" s="24">
        <v>19</v>
      </c>
      <c r="C29" s="25"/>
      <c r="D29" s="26"/>
      <c r="E29" s="26"/>
      <c r="F29" s="26"/>
      <c r="G29" s="26"/>
      <c r="H29" s="26"/>
      <c r="I29" s="26"/>
      <c r="J29" s="26"/>
      <c r="K29" s="26">
        <v>13468.5</v>
      </c>
      <c r="L29" s="27">
        <f t="shared" si="0"/>
        <v>13468.5</v>
      </c>
      <c r="M29" s="28">
        <f t="shared" si="3"/>
        <v>0.88900990099009902</v>
      </c>
      <c r="N29" s="29">
        <f t="shared" si="1"/>
        <v>1</v>
      </c>
      <c r="O29" s="30">
        <f t="shared" si="2"/>
        <v>1</v>
      </c>
    </row>
    <row r="30" spans="1:16" s="37" customFormat="1" ht="14.5" x14ac:dyDescent="0.35">
      <c r="A30" s="31">
        <v>1920</v>
      </c>
      <c r="B30" s="32">
        <v>20</v>
      </c>
      <c r="C30" s="25"/>
      <c r="D30" s="26"/>
      <c r="E30" s="26"/>
      <c r="F30" s="26"/>
      <c r="G30" s="26"/>
      <c r="H30" s="26"/>
      <c r="I30" s="26"/>
      <c r="J30" s="26"/>
      <c r="K30" s="26"/>
      <c r="L30" s="33">
        <f t="shared" si="0"/>
        <v>0</v>
      </c>
      <c r="M30" s="34">
        <f t="shared" si="3"/>
        <v>0</v>
      </c>
      <c r="N30" s="35" t="str">
        <f t="shared" si="1"/>
        <v>brak ofert</v>
      </c>
      <c r="O30" s="36">
        <f t="shared" si="2"/>
        <v>0</v>
      </c>
      <c r="P30"/>
    </row>
    <row r="31" spans="1:16" ht="14" x14ac:dyDescent="0.3">
      <c r="A31" s="23">
        <v>3620.58</v>
      </c>
      <c r="B31" s="24">
        <v>21</v>
      </c>
      <c r="C31" s="25">
        <v>3360</v>
      </c>
      <c r="D31" s="26"/>
      <c r="E31" s="26"/>
      <c r="F31" s="26"/>
      <c r="G31" s="26"/>
      <c r="H31" s="26"/>
      <c r="I31" s="26"/>
      <c r="J31" s="26"/>
      <c r="K31" s="26"/>
      <c r="L31" s="27">
        <f t="shared" si="0"/>
        <v>3360</v>
      </c>
      <c r="M31" s="28">
        <f t="shared" si="3"/>
        <v>0.92802810599406726</v>
      </c>
      <c r="N31" s="29">
        <f t="shared" si="1"/>
        <v>1</v>
      </c>
      <c r="O31" s="30">
        <f t="shared" si="2"/>
        <v>1</v>
      </c>
    </row>
    <row r="32" spans="1:16" ht="14" x14ac:dyDescent="0.3">
      <c r="A32" s="23">
        <v>5075</v>
      </c>
      <c r="B32" s="24">
        <v>22</v>
      </c>
      <c r="C32" s="25">
        <v>11620</v>
      </c>
      <c r="D32" s="26"/>
      <c r="E32" s="26"/>
      <c r="F32" s="26"/>
      <c r="G32" s="26"/>
      <c r="H32" s="26"/>
      <c r="I32" s="26"/>
      <c r="J32" s="26">
        <v>9187.5</v>
      </c>
      <c r="K32" s="26">
        <v>17934</v>
      </c>
      <c r="L32" s="27">
        <f t="shared" si="0"/>
        <v>9187.5</v>
      </c>
      <c r="M32" s="28">
        <f t="shared" si="3"/>
        <v>1.8103448275862069</v>
      </c>
      <c r="N32" s="29">
        <f t="shared" si="1"/>
        <v>0.71144638178697261</v>
      </c>
      <c r="O32" s="30">
        <f t="shared" si="2"/>
        <v>3</v>
      </c>
    </row>
    <row r="33" spans="1:16" ht="14" x14ac:dyDescent="0.3">
      <c r="A33" s="23">
        <v>501.99999999999994</v>
      </c>
      <c r="B33" s="24">
        <v>23</v>
      </c>
      <c r="C33" s="25"/>
      <c r="D33" s="26"/>
      <c r="E33" s="26">
        <v>475</v>
      </c>
      <c r="F33" s="26"/>
      <c r="G33" s="26">
        <v>540</v>
      </c>
      <c r="H33" s="26"/>
      <c r="I33" s="26"/>
      <c r="J33" s="26"/>
      <c r="K33" s="26"/>
      <c r="L33" s="27">
        <f t="shared" si="0"/>
        <v>475</v>
      </c>
      <c r="M33" s="28">
        <f t="shared" si="3"/>
        <v>0.94621513944223123</v>
      </c>
      <c r="N33" s="29">
        <f t="shared" si="1"/>
        <v>0.93596059113300489</v>
      </c>
      <c r="O33" s="30">
        <f t="shared" si="2"/>
        <v>2</v>
      </c>
    </row>
    <row r="34" spans="1:16" ht="14" x14ac:dyDescent="0.3">
      <c r="A34" s="23">
        <v>2040</v>
      </c>
      <c r="B34" s="24">
        <v>24</v>
      </c>
      <c r="C34" s="25"/>
      <c r="D34" s="26"/>
      <c r="E34" s="26"/>
      <c r="F34" s="26"/>
      <c r="G34" s="26"/>
      <c r="H34" s="26"/>
      <c r="I34" s="26"/>
      <c r="J34" s="26">
        <v>1920</v>
      </c>
      <c r="K34" s="26"/>
      <c r="L34" s="27">
        <f t="shared" si="0"/>
        <v>1920</v>
      </c>
      <c r="M34" s="28">
        <f t="shared" si="3"/>
        <v>0.94117647058823528</v>
      </c>
      <c r="N34" s="29">
        <f t="shared" si="1"/>
        <v>1</v>
      </c>
      <c r="O34" s="30">
        <f t="shared" si="2"/>
        <v>1</v>
      </c>
    </row>
    <row r="35" spans="1:16" ht="14" x14ac:dyDescent="0.3">
      <c r="A35" s="23">
        <v>22920.91</v>
      </c>
      <c r="B35" s="24">
        <v>25</v>
      </c>
      <c r="C35" s="25"/>
      <c r="D35" s="26">
        <v>23119</v>
      </c>
      <c r="E35" s="26"/>
      <c r="F35" s="26">
        <v>22589.759999999998</v>
      </c>
      <c r="G35" s="26"/>
      <c r="H35" s="26"/>
      <c r="I35" s="26"/>
      <c r="J35" s="26">
        <v>23239.22</v>
      </c>
      <c r="K35" s="26">
        <v>23159.759999999998</v>
      </c>
      <c r="L35" s="27">
        <f t="shared" si="0"/>
        <v>22589.759999999998</v>
      </c>
      <c r="M35" s="28">
        <f t="shared" si="3"/>
        <v>0.98555249333468864</v>
      </c>
      <c r="N35" s="29">
        <f t="shared" si="1"/>
        <v>0.98101462482957458</v>
      </c>
      <c r="O35" s="30">
        <f t="shared" si="2"/>
        <v>4</v>
      </c>
    </row>
    <row r="36" spans="1:16" ht="14" x14ac:dyDescent="0.3">
      <c r="A36" s="23">
        <v>5451.2000000000007</v>
      </c>
      <c r="B36" s="24">
        <v>26</v>
      </c>
      <c r="C36" s="25"/>
      <c r="D36" s="26"/>
      <c r="E36" s="26"/>
      <c r="F36" s="26">
        <v>5621.54</v>
      </c>
      <c r="G36" s="26"/>
      <c r="H36" s="26"/>
      <c r="I36" s="26"/>
      <c r="J36" s="26">
        <v>5672.07</v>
      </c>
      <c r="K36" s="26">
        <v>5528.48</v>
      </c>
      <c r="L36" s="27">
        <f t="shared" si="0"/>
        <v>5528.48</v>
      </c>
      <c r="M36" s="28">
        <f t="shared" si="3"/>
        <v>1.014176695039624</v>
      </c>
      <c r="N36" s="29">
        <f t="shared" si="1"/>
        <v>0.98593218797426463</v>
      </c>
      <c r="O36" s="30">
        <f t="shared" si="2"/>
        <v>3</v>
      </c>
      <c r="P36" s="38"/>
    </row>
    <row r="37" spans="1:16" ht="14" x14ac:dyDescent="0.3">
      <c r="A37" s="23">
        <v>16184.15</v>
      </c>
      <c r="B37" s="24">
        <v>27</v>
      </c>
      <c r="C37" s="25">
        <v>14694.64</v>
      </c>
      <c r="D37" s="26"/>
      <c r="E37" s="26"/>
      <c r="F37" s="26"/>
      <c r="G37" s="26"/>
      <c r="H37" s="26"/>
      <c r="I37" s="26"/>
      <c r="J37" s="26"/>
      <c r="K37" s="26"/>
      <c r="L37" s="27">
        <f t="shared" si="0"/>
        <v>14694.64</v>
      </c>
      <c r="M37" s="28">
        <f t="shared" si="3"/>
        <v>0.90796489157601723</v>
      </c>
      <c r="N37" s="29">
        <f t="shared" si="1"/>
        <v>1</v>
      </c>
      <c r="O37" s="30">
        <f t="shared" si="2"/>
        <v>1</v>
      </c>
    </row>
    <row r="38" spans="1:16" ht="14" x14ac:dyDescent="0.3">
      <c r="A38" s="23">
        <v>17430</v>
      </c>
      <c r="B38" s="24">
        <v>28</v>
      </c>
      <c r="C38" s="25">
        <v>19992</v>
      </c>
      <c r="D38" s="26">
        <v>16100</v>
      </c>
      <c r="E38" s="26"/>
      <c r="F38" s="26"/>
      <c r="G38" s="26"/>
      <c r="H38" s="26"/>
      <c r="I38" s="26"/>
      <c r="J38" s="26"/>
      <c r="K38" s="26">
        <v>19115.599999999999</v>
      </c>
      <c r="L38" s="27">
        <f t="shared" si="0"/>
        <v>16100</v>
      </c>
      <c r="M38" s="28">
        <f t="shared" si="3"/>
        <v>0.92369477911646591</v>
      </c>
      <c r="N38" s="29">
        <f t="shared" si="1"/>
        <v>0.87487954556981284</v>
      </c>
      <c r="O38" s="30">
        <f t="shared" si="2"/>
        <v>3</v>
      </c>
    </row>
    <row r="39" spans="1:16" ht="14" x14ac:dyDescent="0.3">
      <c r="A39" s="23">
        <v>3072</v>
      </c>
      <c r="B39" s="24">
        <v>29</v>
      </c>
      <c r="C39" s="25"/>
      <c r="D39" s="26">
        <v>2810</v>
      </c>
      <c r="E39" s="26"/>
      <c r="F39" s="26"/>
      <c r="G39" s="26"/>
      <c r="H39" s="26"/>
      <c r="I39" s="26"/>
      <c r="J39" s="26"/>
      <c r="K39" s="26">
        <v>3459</v>
      </c>
      <c r="L39" s="27">
        <f t="shared" si="0"/>
        <v>2810</v>
      </c>
      <c r="M39" s="28">
        <f t="shared" si="3"/>
        <v>0.91471354166666663</v>
      </c>
      <c r="N39" s="29">
        <f t="shared" si="1"/>
        <v>0.89647471686074331</v>
      </c>
      <c r="O39" s="30">
        <f t="shared" si="2"/>
        <v>2</v>
      </c>
    </row>
    <row r="40" spans="1:16" ht="14" x14ac:dyDescent="0.3">
      <c r="A40" s="23">
        <v>9405</v>
      </c>
      <c r="B40" s="24">
        <v>30</v>
      </c>
      <c r="C40" s="25"/>
      <c r="D40" s="26"/>
      <c r="E40" s="26"/>
      <c r="F40" s="26"/>
      <c r="G40" s="26"/>
      <c r="H40" s="26"/>
      <c r="I40" s="26"/>
      <c r="J40" s="26"/>
      <c r="K40" s="26">
        <v>8389.7000000000007</v>
      </c>
      <c r="L40" s="27">
        <f t="shared" si="0"/>
        <v>8389.7000000000007</v>
      </c>
      <c r="M40" s="28">
        <f t="shared" si="3"/>
        <v>0.89204678362573109</v>
      </c>
      <c r="N40" s="29">
        <f t="shared" si="1"/>
        <v>1</v>
      </c>
      <c r="O40" s="30">
        <f t="shared" si="2"/>
        <v>1</v>
      </c>
    </row>
    <row r="41" spans="1:16" s="37" customFormat="1" ht="14.5" x14ac:dyDescent="0.35">
      <c r="A41" s="31">
        <v>21000</v>
      </c>
      <c r="B41" s="32">
        <v>31</v>
      </c>
      <c r="C41" s="25"/>
      <c r="D41" s="26"/>
      <c r="E41" s="26"/>
      <c r="F41" s="26"/>
      <c r="G41" s="26"/>
      <c r="H41" s="26"/>
      <c r="I41" s="26"/>
      <c r="J41" s="26"/>
      <c r="K41" s="26"/>
      <c r="L41" s="33">
        <f t="shared" si="0"/>
        <v>0</v>
      </c>
      <c r="M41" s="34">
        <f t="shared" si="3"/>
        <v>0</v>
      </c>
      <c r="N41" s="35" t="str">
        <f t="shared" si="1"/>
        <v>brak ofert</v>
      </c>
      <c r="O41" s="36">
        <f t="shared" si="2"/>
        <v>0</v>
      </c>
      <c r="P41"/>
    </row>
    <row r="42" spans="1:16" ht="14" x14ac:dyDescent="0.3">
      <c r="A42" s="23">
        <v>5671</v>
      </c>
      <c r="B42" s="24">
        <v>32</v>
      </c>
      <c r="C42" s="25">
        <v>5603.4</v>
      </c>
      <c r="D42" s="26"/>
      <c r="E42" s="26"/>
      <c r="F42" s="26"/>
      <c r="G42" s="26"/>
      <c r="H42" s="26"/>
      <c r="I42" s="26"/>
      <c r="J42" s="26"/>
      <c r="K42" s="26"/>
      <c r="L42" s="27">
        <f t="shared" si="0"/>
        <v>5603.4</v>
      </c>
      <c r="M42" s="28">
        <f t="shared" si="3"/>
        <v>0.98807970375595122</v>
      </c>
      <c r="N42" s="29">
        <f t="shared" si="1"/>
        <v>1</v>
      </c>
      <c r="O42" s="30">
        <f t="shared" si="2"/>
        <v>1</v>
      </c>
    </row>
    <row r="43" spans="1:16" ht="14" x14ac:dyDescent="0.3">
      <c r="A43" s="23">
        <v>96313.300000000017</v>
      </c>
      <c r="B43" s="24">
        <v>33</v>
      </c>
      <c r="C43" s="25">
        <v>91336.24</v>
      </c>
      <c r="D43" s="26"/>
      <c r="E43" s="26"/>
      <c r="F43" s="26"/>
      <c r="G43" s="26"/>
      <c r="H43" s="26"/>
      <c r="I43" s="26"/>
      <c r="J43" s="26"/>
      <c r="K43" s="26"/>
      <c r="L43" s="27">
        <f t="shared" si="0"/>
        <v>91336.24</v>
      </c>
      <c r="M43" s="28">
        <f t="shared" si="3"/>
        <v>0.94832427089508908</v>
      </c>
      <c r="N43" s="29">
        <f t="shared" si="1"/>
        <v>1</v>
      </c>
      <c r="O43" s="30">
        <f t="shared" si="2"/>
        <v>1</v>
      </c>
    </row>
    <row r="44" spans="1:16" ht="14" x14ac:dyDescent="0.3">
      <c r="A44" s="23">
        <v>30602</v>
      </c>
      <c r="B44" s="24">
        <v>34</v>
      </c>
      <c r="C44" s="25">
        <v>30236.400000000001</v>
      </c>
      <c r="D44" s="26"/>
      <c r="E44" s="26"/>
      <c r="F44" s="26"/>
      <c r="G44" s="26"/>
      <c r="H44" s="26"/>
      <c r="I44" s="26"/>
      <c r="J44" s="26"/>
      <c r="K44" s="26"/>
      <c r="L44" s="27">
        <f t="shared" si="0"/>
        <v>30236.400000000001</v>
      </c>
      <c r="M44" s="28">
        <f t="shared" si="3"/>
        <v>0.98805306842690022</v>
      </c>
      <c r="N44" s="29">
        <f t="shared" si="1"/>
        <v>1</v>
      </c>
      <c r="O44" s="30">
        <f t="shared" si="2"/>
        <v>1</v>
      </c>
    </row>
    <row r="45" spans="1:16" ht="14" x14ac:dyDescent="0.3">
      <c r="A45" s="23">
        <v>27399.96</v>
      </c>
      <c r="B45" s="24">
        <v>35</v>
      </c>
      <c r="C45" s="25">
        <v>25369.05</v>
      </c>
      <c r="D45" s="26"/>
      <c r="E45" s="26"/>
      <c r="F45" s="26"/>
      <c r="G45" s="26"/>
      <c r="H45" s="26"/>
      <c r="I45" s="26"/>
      <c r="J45" s="26"/>
      <c r="K45" s="26"/>
      <c r="L45" s="27">
        <f t="shared" si="0"/>
        <v>25369.05</v>
      </c>
      <c r="M45" s="28">
        <f t="shared" si="3"/>
        <v>0.92587908887458226</v>
      </c>
      <c r="N45" s="29">
        <f t="shared" si="1"/>
        <v>1</v>
      </c>
      <c r="O45" s="30">
        <f t="shared" si="2"/>
        <v>1</v>
      </c>
    </row>
    <row r="46" spans="1:16" ht="14" x14ac:dyDescent="0.3">
      <c r="A46" s="23">
        <v>3430</v>
      </c>
      <c r="B46" s="24">
        <v>36</v>
      </c>
      <c r="C46" s="25">
        <v>3352.2</v>
      </c>
      <c r="D46" s="26"/>
      <c r="E46" s="26"/>
      <c r="F46" s="26"/>
      <c r="G46" s="26"/>
      <c r="H46" s="26"/>
      <c r="I46" s="26"/>
      <c r="J46" s="26"/>
      <c r="K46" s="26"/>
      <c r="L46" s="27">
        <f t="shared" si="0"/>
        <v>3352.2</v>
      </c>
      <c r="M46" s="28">
        <f t="shared" si="3"/>
        <v>0.97731778425655969</v>
      </c>
      <c r="N46" s="29">
        <f t="shared" si="1"/>
        <v>1</v>
      </c>
      <c r="O46" s="30">
        <f t="shared" si="2"/>
        <v>1</v>
      </c>
    </row>
    <row r="47" spans="1:16" ht="14" x14ac:dyDescent="0.3">
      <c r="A47" s="23">
        <v>19772.739999999998</v>
      </c>
      <c r="B47" s="24">
        <v>37</v>
      </c>
      <c r="C47" s="25">
        <v>16898.64</v>
      </c>
      <c r="D47" s="26"/>
      <c r="E47" s="26"/>
      <c r="F47" s="26"/>
      <c r="G47" s="26"/>
      <c r="H47" s="26"/>
      <c r="I47" s="26"/>
      <c r="J47" s="26"/>
      <c r="K47" s="26"/>
      <c r="L47" s="27">
        <f t="shared" si="0"/>
        <v>16898.64</v>
      </c>
      <c r="M47" s="28">
        <f t="shared" si="3"/>
        <v>0.85464331195373033</v>
      </c>
      <c r="N47" s="29">
        <f t="shared" si="1"/>
        <v>1</v>
      </c>
      <c r="O47" s="30">
        <f t="shared" si="2"/>
        <v>1</v>
      </c>
    </row>
    <row r="48" spans="1:16" ht="14" x14ac:dyDescent="0.3">
      <c r="A48" s="23">
        <v>8371.1999999999989</v>
      </c>
      <c r="B48" s="24">
        <v>38</v>
      </c>
      <c r="C48" s="25">
        <v>8197.2000000000007</v>
      </c>
      <c r="D48" s="26"/>
      <c r="E48" s="26"/>
      <c r="F48" s="26"/>
      <c r="G48" s="26"/>
      <c r="H48" s="26"/>
      <c r="I48" s="26"/>
      <c r="J48" s="26"/>
      <c r="K48" s="26"/>
      <c r="L48" s="27">
        <f t="shared" si="0"/>
        <v>8197.2000000000007</v>
      </c>
      <c r="M48" s="28">
        <f t="shared" si="3"/>
        <v>0.97921444954128467</v>
      </c>
      <c r="N48" s="29">
        <f t="shared" si="1"/>
        <v>1</v>
      </c>
      <c r="O48" s="30">
        <f t="shared" si="2"/>
        <v>1</v>
      </c>
    </row>
    <row r="49" spans="1:15" ht="14" x14ac:dyDescent="0.3">
      <c r="A49" s="23">
        <v>3470</v>
      </c>
      <c r="B49" s="24">
        <v>39</v>
      </c>
      <c r="C49" s="25">
        <v>2327.5</v>
      </c>
      <c r="D49" s="26"/>
      <c r="E49" s="26"/>
      <c r="F49" s="26"/>
      <c r="G49" s="26"/>
      <c r="H49" s="26"/>
      <c r="I49" s="26"/>
      <c r="J49" s="26"/>
      <c r="K49" s="26"/>
      <c r="L49" s="27">
        <f t="shared" si="0"/>
        <v>2327.5</v>
      </c>
      <c r="M49" s="28">
        <f t="shared" si="3"/>
        <v>0.67074927953890495</v>
      </c>
      <c r="N49" s="29">
        <f t="shared" si="1"/>
        <v>1</v>
      </c>
      <c r="O49" s="30">
        <f t="shared" si="2"/>
        <v>1</v>
      </c>
    </row>
    <row r="50" spans="1:15" ht="14" x14ac:dyDescent="0.3">
      <c r="A50" s="23">
        <v>6085.8</v>
      </c>
      <c r="B50" s="24">
        <v>40</v>
      </c>
      <c r="C50" s="25">
        <v>4852.8</v>
      </c>
      <c r="D50" s="26"/>
      <c r="E50" s="26"/>
      <c r="F50" s="26"/>
      <c r="G50" s="26"/>
      <c r="H50" s="26"/>
      <c r="I50" s="26"/>
      <c r="J50" s="26"/>
      <c r="K50" s="26"/>
      <c r="L50" s="27">
        <f t="shared" si="0"/>
        <v>4852.8</v>
      </c>
      <c r="M50" s="28">
        <f t="shared" si="3"/>
        <v>0.79739721975746825</v>
      </c>
      <c r="N50" s="29">
        <f t="shared" si="1"/>
        <v>1</v>
      </c>
      <c r="O50" s="30">
        <f t="shared" si="2"/>
        <v>1</v>
      </c>
    </row>
    <row r="51" spans="1:15" x14ac:dyDescent="0.25">
      <c r="A51" s="39"/>
      <c r="C51" s="41"/>
      <c r="D51" s="41"/>
      <c r="E51" s="41"/>
      <c r="F51" s="41"/>
      <c r="G51" s="41"/>
      <c r="H51" s="41"/>
      <c r="I51" s="41"/>
      <c r="J51" s="41"/>
      <c r="K51" s="41"/>
    </row>
  </sheetData>
  <sheetProtection selectLockedCells="1" selectUnlockedCells="1"/>
  <autoFilter ref="A10:O22" xr:uid="{3807F2C6-6073-433A-9958-0DB9765F3CD2}"/>
  <pageMargins left="0.7" right="0.7" top="0.75" bottom="0.75" header="0.51180555555555551" footer="0.51180555555555551"/>
  <pageSetup paperSize="9" scale="43" firstPageNumber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99F42-89AA-476D-97D4-22BD2BCCFE3C}">
  <sheetPr>
    <tabColor rgb="FF92D050"/>
    <pageSetUpPr fitToPage="1"/>
  </sheetPr>
  <dimension ref="A1:O51"/>
  <sheetViews>
    <sheetView tabSelected="1" zoomScale="102" zoomScaleNormal="102" workbookViewId="0">
      <pane xSplit="2" topLeftCell="C1" activePane="topRight" state="frozen"/>
      <selection activeCell="T9" sqref="T9"/>
      <selection pane="topRight" activeCell="Q14" sqref="Q14"/>
    </sheetView>
  </sheetViews>
  <sheetFormatPr defaultRowHeight="12.5" x14ac:dyDescent="0.25"/>
  <cols>
    <col min="1" max="1" width="15.1796875" customWidth="1"/>
    <col min="2" max="2" width="17.1796875" style="40" customWidth="1"/>
    <col min="3" max="3" width="14" style="40" customWidth="1"/>
    <col min="4" max="4" width="15.453125" style="1" customWidth="1"/>
    <col min="5" max="5" width="13.453125" customWidth="1"/>
    <col min="6" max="6" width="14.81640625" customWidth="1"/>
    <col min="7" max="7" width="14.54296875" customWidth="1"/>
    <col min="8" max="8" width="18.08984375" customWidth="1"/>
    <col min="9" max="9" width="20.90625" customWidth="1"/>
    <col min="10" max="10" width="12.90625" customWidth="1"/>
    <col min="11" max="11" width="18.1796875" customWidth="1"/>
    <col min="12" max="12" width="14.54296875" style="42" customWidth="1"/>
    <col min="13" max="13" width="16.1796875" style="2" customWidth="1"/>
    <col min="14" max="14" width="12.453125" style="4" customWidth="1"/>
    <col min="15" max="15" width="10.81640625" customWidth="1"/>
  </cols>
  <sheetData>
    <row r="1" spans="1:15" hidden="1" x14ac:dyDescent="0.25">
      <c r="B1" s="1"/>
      <c r="C1" s="1"/>
      <c r="D1"/>
      <c r="L1" s="2"/>
      <c r="M1" s="3"/>
    </row>
    <row r="2" spans="1:15" hidden="1" x14ac:dyDescent="0.25">
      <c r="B2" s="1"/>
      <c r="C2" s="1"/>
      <c r="D2"/>
      <c r="L2" s="2"/>
      <c r="M2" s="3"/>
    </row>
    <row r="3" spans="1:15" hidden="1" x14ac:dyDescent="0.25">
      <c r="B3" s="1"/>
      <c r="C3" s="1"/>
      <c r="D3"/>
      <c r="L3" s="2"/>
      <c r="M3" s="3"/>
    </row>
    <row r="4" spans="1:15" hidden="1" x14ac:dyDescent="0.25">
      <c r="B4" s="1"/>
      <c r="C4" s="1"/>
      <c r="D4"/>
      <c r="L4" s="2"/>
      <c r="M4" s="3"/>
    </row>
    <row r="5" spans="1:15" hidden="1" x14ac:dyDescent="0.25">
      <c r="B5" s="1"/>
      <c r="C5" s="1"/>
      <c r="D5"/>
      <c r="L5" s="2"/>
      <c r="M5" s="3"/>
    </row>
    <row r="6" spans="1:15" ht="15.5" x14ac:dyDescent="0.35">
      <c r="A6" s="5" t="s">
        <v>0</v>
      </c>
      <c r="B6" s="1"/>
      <c r="C6" s="1"/>
      <c r="D6"/>
      <c r="L6" s="2"/>
      <c r="M6" s="3"/>
    </row>
    <row r="7" spans="1:15" x14ac:dyDescent="0.25">
      <c r="B7" s="1"/>
      <c r="C7" s="1"/>
      <c r="D7"/>
      <c r="L7" s="2"/>
      <c r="M7" s="3"/>
    </row>
    <row r="8" spans="1:15" s="6" customFormat="1" ht="101.5" customHeight="1" x14ac:dyDescent="0.3">
      <c r="B8" s="7" t="s">
        <v>1</v>
      </c>
      <c r="C8" s="8" t="s">
        <v>2</v>
      </c>
      <c r="D8" s="8" t="s">
        <v>3</v>
      </c>
      <c r="E8" s="8" t="s">
        <v>4</v>
      </c>
      <c r="F8" s="8" t="s">
        <v>5</v>
      </c>
      <c r="G8" s="8" t="s">
        <v>6</v>
      </c>
      <c r="H8" s="8" t="s">
        <v>7</v>
      </c>
      <c r="I8" s="8" t="s">
        <v>8</v>
      </c>
      <c r="J8" s="8" t="s">
        <v>9</v>
      </c>
      <c r="K8" s="8" t="s">
        <v>10</v>
      </c>
      <c r="L8" s="9"/>
      <c r="M8" s="10"/>
      <c r="N8" s="11"/>
    </row>
    <row r="9" spans="1:15" s="12" customFormat="1" ht="40" customHeight="1" x14ac:dyDescent="0.25">
      <c r="B9" s="7" t="s">
        <v>11</v>
      </c>
      <c r="C9" s="13">
        <v>1</v>
      </c>
      <c r="D9" s="13">
        <v>2</v>
      </c>
      <c r="E9" s="13">
        <v>3</v>
      </c>
      <c r="F9" s="13">
        <v>4</v>
      </c>
      <c r="G9" s="13">
        <v>5</v>
      </c>
      <c r="H9" s="13">
        <v>6</v>
      </c>
      <c r="I9" s="13">
        <v>7</v>
      </c>
      <c r="J9" s="13">
        <v>8</v>
      </c>
      <c r="K9" s="13">
        <v>9</v>
      </c>
      <c r="L9" s="14"/>
      <c r="M9" s="15"/>
      <c r="N9" s="16"/>
    </row>
    <row r="10" spans="1:15" s="12" customFormat="1" ht="55" customHeight="1" x14ac:dyDescent="0.25">
      <c r="A10" s="17" t="s">
        <v>12</v>
      </c>
      <c r="B10" s="7" t="s">
        <v>13</v>
      </c>
      <c r="C10" s="7" t="s">
        <v>19</v>
      </c>
      <c r="D10" s="7" t="s">
        <v>19</v>
      </c>
      <c r="E10" s="7" t="s">
        <v>19</v>
      </c>
      <c r="F10" s="7" t="s">
        <v>19</v>
      </c>
      <c r="G10" s="7" t="s">
        <v>19</v>
      </c>
      <c r="H10" s="7" t="s">
        <v>19</v>
      </c>
      <c r="I10" s="7" t="s">
        <v>19</v>
      </c>
      <c r="J10" s="7" t="s">
        <v>19</v>
      </c>
      <c r="K10" s="7" t="s">
        <v>19</v>
      </c>
      <c r="L10" s="19" t="s">
        <v>15</v>
      </c>
      <c r="M10" s="20" t="s">
        <v>16</v>
      </c>
      <c r="N10" s="21" t="s">
        <v>17</v>
      </c>
      <c r="O10" s="43" t="s">
        <v>18</v>
      </c>
    </row>
    <row r="11" spans="1:15" ht="14" x14ac:dyDescent="0.3">
      <c r="A11" s="23">
        <v>23351.457600000002</v>
      </c>
      <c r="B11" s="24">
        <v>1</v>
      </c>
      <c r="C11" s="44"/>
      <c r="D11" s="45"/>
      <c r="E11" s="45"/>
      <c r="F11" s="45">
        <v>25029.96</v>
      </c>
      <c r="G11" s="45"/>
      <c r="H11" s="45"/>
      <c r="I11" s="45"/>
      <c r="J11" s="45"/>
      <c r="K11" s="45">
        <v>21406.86</v>
      </c>
      <c r="L11" s="27">
        <f>MIN(C11:K11)</f>
        <v>21406.86</v>
      </c>
      <c r="M11" s="28">
        <f>L11/A11</f>
        <v>0.9167247872355514</v>
      </c>
      <c r="N11" s="29">
        <f>IFERROR(L11/(AVERAGE(C11:K11)),"brak ofert")</f>
        <v>0.92197786153315409</v>
      </c>
      <c r="O11" s="46">
        <f>COUNTA(C11:K11)</f>
        <v>2</v>
      </c>
    </row>
    <row r="12" spans="1:15" ht="14" x14ac:dyDescent="0.3">
      <c r="A12" s="23">
        <v>9054.536399999999</v>
      </c>
      <c r="B12" s="24">
        <v>2</v>
      </c>
      <c r="C12" s="44"/>
      <c r="D12" s="45"/>
      <c r="E12" s="45"/>
      <c r="F12" s="45">
        <v>10596.03</v>
      </c>
      <c r="G12" s="45"/>
      <c r="H12" s="45"/>
      <c r="I12" s="45"/>
      <c r="J12" s="45"/>
      <c r="K12" s="45">
        <v>10858.58</v>
      </c>
      <c r="L12" s="27">
        <f t="shared" ref="L12:L50" si="0">MIN(C12:K12)</f>
        <v>10596.03</v>
      </c>
      <c r="M12" s="28">
        <f t="shared" ref="M12:M50" si="1">L12/A12</f>
        <v>1.1702454473538813</v>
      </c>
      <c r="N12" s="29">
        <f t="shared" ref="N12:N50" si="2">IFERROR(L12/(AVERAGE(C12:K12)),"brak ofert")</f>
        <v>0.98776253681609694</v>
      </c>
      <c r="O12" s="46">
        <f t="shared" ref="O12:O50" si="3">COUNTA(C12:K12)</f>
        <v>2</v>
      </c>
    </row>
    <row r="13" spans="1:15" ht="14" x14ac:dyDescent="0.3">
      <c r="A13" s="23">
        <v>21658.039200000003</v>
      </c>
      <c r="B13" s="24">
        <v>3</v>
      </c>
      <c r="C13" s="44"/>
      <c r="D13" s="45"/>
      <c r="E13" s="45"/>
      <c r="F13" s="45">
        <v>19863.75</v>
      </c>
      <c r="G13" s="45"/>
      <c r="H13" s="45"/>
      <c r="I13" s="45"/>
      <c r="J13" s="45"/>
      <c r="K13" s="45">
        <v>19499.87</v>
      </c>
      <c r="L13" s="27">
        <f t="shared" si="0"/>
        <v>19499.87</v>
      </c>
      <c r="M13" s="28">
        <f t="shared" si="1"/>
        <v>0.90035251205935563</v>
      </c>
      <c r="N13" s="29">
        <f t="shared" si="2"/>
        <v>0.99075593149207319</v>
      </c>
      <c r="O13" s="46">
        <f t="shared" si="3"/>
        <v>2</v>
      </c>
    </row>
    <row r="14" spans="1:15" ht="14" x14ac:dyDescent="0.3">
      <c r="A14" s="23">
        <v>29157.005592000005</v>
      </c>
      <c r="B14" s="24">
        <v>4</v>
      </c>
      <c r="C14" s="44"/>
      <c r="D14" s="45"/>
      <c r="E14" s="45"/>
      <c r="F14" s="45">
        <v>29450.3</v>
      </c>
      <c r="G14" s="45"/>
      <c r="H14" s="45"/>
      <c r="I14" s="45"/>
      <c r="J14" s="45"/>
      <c r="K14" s="45">
        <v>29619.53</v>
      </c>
      <c r="L14" s="27">
        <f t="shared" si="0"/>
        <v>29450.3</v>
      </c>
      <c r="M14" s="28">
        <f t="shared" si="1"/>
        <v>1.0100591402321666</v>
      </c>
      <c r="N14" s="29">
        <f t="shared" si="2"/>
        <v>0.99713508571126741</v>
      </c>
      <c r="O14" s="46">
        <f t="shared" si="3"/>
        <v>2</v>
      </c>
    </row>
    <row r="15" spans="1:15" ht="14" x14ac:dyDescent="0.3">
      <c r="A15" s="23">
        <v>21598.0128</v>
      </c>
      <c r="B15" s="24">
        <v>5</v>
      </c>
      <c r="C15" s="44"/>
      <c r="D15" s="45"/>
      <c r="E15" s="45"/>
      <c r="F15" s="45">
        <v>22317.119999999999</v>
      </c>
      <c r="G15" s="45"/>
      <c r="H15" s="45"/>
      <c r="I15" s="45"/>
      <c r="J15" s="45"/>
      <c r="K15" s="45">
        <v>21690.76</v>
      </c>
      <c r="L15" s="27">
        <f t="shared" si="0"/>
        <v>21690.76</v>
      </c>
      <c r="M15" s="28">
        <f t="shared" si="1"/>
        <v>1.0042942469225686</v>
      </c>
      <c r="N15" s="29">
        <f t="shared" si="2"/>
        <v>0.98576709443854149</v>
      </c>
      <c r="O15" s="46">
        <f t="shared" si="3"/>
        <v>2</v>
      </c>
    </row>
    <row r="16" spans="1:15" ht="14" x14ac:dyDescent="0.3">
      <c r="A16" s="23">
        <v>34542.676800000001</v>
      </c>
      <c r="B16" s="24">
        <v>6</v>
      </c>
      <c r="C16" s="44"/>
      <c r="D16" s="45"/>
      <c r="E16" s="45"/>
      <c r="F16" s="45">
        <v>30711.26</v>
      </c>
      <c r="G16" s="45"/>
      <c r="H16" s="45"/>
      <c r="I16" s="45"/>
      <c r="J16" s="45"/>
      <c r="K16" s="45">
        <v>32370.49</v>
      </c>
      <c r="L16" s="27">
        <f t="shared" si="0"/>
        <v>30711.26</v>
      </c>
      <c r="M16" s="28">
        <f t="shared" si="1"/>
        <v>0.88908164754620278</v>
      </c>
      <c r="N16" s="29">
        <f t="shared" si="2"/>
        <v>0.9736971469561323</v>
      </c>
      <c r="O16" s="46">
        <f t="shared" si="3"/>
        <v>2</v>
      </c>
    </row>
    <row r="17" spans="1:15" ht="14" x14ac:dyDescent="0.3">
      <c r="A17" s="23">
        <v>51005.560799999977</v>
      </c>
      <c r="B17" s="24">
        <v>7</v>
      </c>
      <c r="C17" s="44"/>
      <c r="D17" s="45"/>
      <c r="E17" s="45"/>
      <c r="F17" s="45"/>
      <c r="G17" s="45"/>
      <c r="H17" s="45"/>
      <c r="I17" s="45"/>
      <c r="J17" s="45"/>
      <c r="K17" s="45">
        <v>50623.07</v>
      </c>
      <c r="L17" s="27">
        <f t="shared" si="0"/>
        <v>50623.07</v>
      </c>
      <c r="M17" s="28">
        <f t="shared" si="1"/>
        <v>0.99250099804804071</v>
      </c>
      <c r="N17" s="29">
        <f t="shared" si="2"/>
        <v>1</v>
      </c>
      <c r="O17" s="46">
        <f t="shared" si="3"/>
        <v>1</v>
      </c>
    </row>
    <row r="18" spans="1:15" s="38" customFormat="1" ht="14" x14ac:dyDescent="0.3">
      <c r="A18" s="23">
        <v>16251.356100000001</v>
      </c>
      <c r="B18" s="24">
        <v>8</v>
      </c>
      <c r="C18" s="44"/>
      <c r="D18" s="45"/>
      <c r="E18" s="45"/>
      <c r="F18" s="45">
        <v>16986.38</v>
      </c>
      <c r="G18" s="45"/>
      <c r="H18" s="45"/>
      <c r="I18" s="45"/>
      <c r="J18" s="45"/>
      <c r="K18" s="45">
        <v>17039.05</v>
      </c>
      <c r="L18" s="27">
        <f t="shared" si="0"/>
        <v>16986.38</v>
      </c>
      <c r="M18" s="28">
        <f t="shared" si="1"/>
        <v>1.045228465580174</v>
      </c>
      <c r="N18" s="29">
        <f t="shared" si="2"/>
        <v>0.99845204013586319</v>
      </c>
      <c r="O18" s="46">
        <f t="shared" si="3"/>
        <v>2</v>
      </c>
    </row>
    <row r="19" spans="1:15" s="37" customFormat="1" ht="14.5" x14ac:dyDescent="0.35">
      <c r="A19" s="31">
        <v>20264.461200000005</v>
      </c>
      <c r="B19" s="32">
        <v>9</v>
      </c>
      <c r="C19" s="44"/>
      <c r="D19" s="45"/>
      <c r="E19" s="45"/>
      <c r="F19" s="45"/>
      <c r="G19" s="45"/>
      <c r="H19" s="45"/>
      <c r="I19" s="45"/>
      <c r="J19" s="45"/>
      <c r="K19" s="45"/>
      <c r="L19" s="33">
        <f t="shared" si="0"/>
        <v>0</v>
      </c>
      <c r="M19" s="34">
        <f t="shared" si="1"/>
        <v>0</v>
      </c>
      <c r="N19" s="35" t="str">
        <f t="shared" si="2"/>
        <v>brak ofert</v>
      </c>
      <c r="O19" s="47">
        <f t="shared" si="3"/>
        <v>0</v>
      </c>
    </row>
    <row r="20" spans="1:15" ht="14" x14ac:dyDescent="0.3">
      <c r="A20" s="23">
        <v>9797.3820000000014</v>
      </c>
      <c r="B20" s="24">
        <v>10</v>
      </c>
      <c r="C20" s="44"/>
      <c r="D20" s="45"/>
      <c r="E20" s="45"/>
      <c r="F20" s="45"/>
      <c r="G20" s="45"/>
      <c r="H20" s="45"/>
      <c r="I20" s="45"/>
      <c r="J20" s="45"/>
      <c r="K20" s="45">
        <v>9003.35</v>
      </c>
      <c r="L20" s="27">
        <f t="shared" si="0"/>
        <v>9003.35</v>
      </c>
      <c r="M20" s="28">
        <f t="shared" si="1"/>
        <v>0.91895467585116097</v>
      </c>
      <c r="N20" s="29">
        <f t="shared" si="2"/>
        <v>1</v>
      </c>
      <c r="O20" s="46">
        <f t="shared" si="3"/>
        <v>1</v>
      </c>
    </row>
    <row r="21" spans="1:15" ht="14" x14ac:dyDescent="0.3">
      <c r="A21" s="23">
        <v>206444.94840000002</v>
      </c>
      <c r="B21" s="24">
        <v>11</v>
      </c>
      <c r="C21" s="44">
        <v>184178.44</v>
      </c>
      <c r="D21" s="45"/>
      <c r="E21" s="45"/>
      <c r="F21" s="45"/>
      <c r="G21" s="45"/>
      <c r="H21" s="45"/>
      <c r="I21" s="45"/>
      <c r="J21" s="45"/>
      <c r="K21" s="45">
        <v>191559.32</v>
      </c>
      <c r="L21" s="27">
        <f t="shared" si="0"/>
        <v>184178.44</v>
      </c>
      <c r="M21" s="28">
        <f t="shared" si="1"/>
        <v>0.89214311818927505</v>
      </c>
      <c r="N21" s="29">
        <f t="shared" si="2"/>
        <v>0.98035629956382342</v>
      </c>
      <c r="O21" s="46">
        <f t="shared" si="3"/>
        <v>2</v>
      </c>
    </row>
    <row r="22" spans="1:15" ht="14" x14ac:dyDescent="0.3">
      <c r="A22" s="23">
        <v>6340.6907999999994</v>
      </c>
      <c r="B22" s="24">
        <v>12</v>
      </c>
      <c r="C22" s="44"/>
      <c r="D22" s="45"/>
      <c r="E22" s="45"/>
      <c r="F22" s="45"/>
      <c r="G22" s="45"/>
      <c r="H22" s="45">
        <v>7630.24</v>
      </c>
      <c r="I22" s="45"/>
      <c r="J22" s="48"/>
      <c r="K22" s="45"/>
      <c r="L22" s="27">
        <f t="shared" si="0"/>
        <v>7630.24</v>
      </c>
      <c r="M22" s="28">
        <f t="shared" si="1"/>
        <v>1.203376767717486</v>
      </c>
      <c r="N22" s="29">
        <f t="shared" si="2"/>
        <v>1</v>
      </c>
      <c r="O22" s="46">
        <f t="shared" si="3"/>
        <v>1</v>
      </c>
    </row>
    <row r="23" spans="1:15" ht="14" x14ac:dyDescent="0.3">
      <c r="A23" s="23">
        <v>181.25639999999999</v>
      </c>
      <c r="B23" s="24">
        <v>13</v>
      </c>
      <c r="C23" s="44"/>
      <c r="D23" s="45"/>
      <c r="E23" s="45"/>
      <c r="F23" s="45"/>
      <c r="G23" s="45"/>
      <c r="H23" s="45"/>
      <c r="I23" s="45">
        <v>164.16</v>
      </c>
      <c r="J23" s="48"/>
      <c r="K23" s="45"/>
      <c r="L23" s="27">
        <f t="shared" si="0"/>
        <v>164.16</v>
      </c>
      <c r="M23" s="28">
        <f t="shared" si="1"/>
        <v>0.90567836501221477</v>
      </c>
      <c r="N23" s="29">
        <f t="shared" si="2"/>
        <v>1</v>
      </c>
      <c r="O23" s="46">
        <f t="shared" si="3"/>
        <v>1</v>
      </c>
    </row>
    <row r="24" spans="1:15" ht="12.65" customHeight="1" x14ac:dyDescent="0.3">
      <c r="A24" s="23">
        <v>11086.869599999998</v>
      </c>
      <c r="B24" s="24">
        <v>14</v>
      </c>
      <c r="C24" s="44"/>
      <c r="D24" s="45">
        <v>10831.87</v>
      </c>
      <c r="E24" s="45"/>
      <c r="F24" s="45"/>
      <c r="G24" s="45"/>
      <c r="H24" s="45"/>
      <c r="I24" s="45"/>
      <c r="J24" s="48"/>
      <c r="K24" s="45"/>
      <c r="L24" s="27">
        <f t="shared" si="0"/>
        <v>10831.87</v>
      </c>
      <c r="M24" s="28">
        <f t="shared" si="1"/>
        <v>0.97699985575730075</v>
      </c>
      <c r="N24" s="29">
        <f t="shared" si="2"/>
        <v>1</v>
      </c>
      <c r="O24" s="46">
        <f t="shared" si="3"/>
        <v>1</v>
      </c>
    </row>
    <row r="25" spans="1:15" ht="14" x14ac:dyDescent="0.3">
      <c r="A25" s="23">
        <v>1620.4751999999999</v>
      </c>
      <c r="B25" s="24">
        <v>15</v>
      </c>
      <c r="C25" s="44"/>
      <c r="D25" s="45"/>
      <c r="E25" s="45"/>
      <c r="F25" s="45"/>
      <c r="G25" s="45"/>
      <c r="H25" s="45"/>
      <c r="I25" s="45"/>
      <c r="J25" s="48"/>
      <c r="K25" s="45">
        <v>1001.05</v>
      </c>
      <c r="L25" s="27">
        <f t="shared" si="0"/>
        <v>1001.05</v>
      </c>
      <c r="M25" s="28">
        <f t="shared" si="1"/>
        <v>0.61775089183715992</v>
      </c>
      <c r="N25" s="29">
        <f t="shared" si="2"/>
        <v>1</v>
      </c>
      <c r="O25" s="46">
        <f t="shared" si="3"/>
        <v>1</v>
      </c>
    </row>
    <row r="26" spans="1:15" ht="14" x14ac:dyDescent="0.3">
      <c r="A26" s="23">
        <v>7415.28</v>
      </c>
      <c r="B26" s="24">
        <v>16</v>
      </c>
      <c r="C26" s="44"/>
      <c r="D26" s="45"/>
      <c r="E26" s="45"/>
      <c r="F26" s="45">
        <v>8592.48</v>
      </c>
      <c r="G26" s="45"/>
      <c r="H26" s="45"/>
      <c r="I26" s="45"/>
      <c r="J26" s="48">
        <v>8706.9599999999991</v>
      </c>
      <c r="K26" s="45">
        <v>8430.48</v>
      </c>
      <c r="L26" s="27">
        <f t="shared" si="0"/>
        <v>8430.48</v>
      </c>
      <c r="M26" s="28">
        <f t="shared" si="1"/>
        <v>1.1369064957762889</v>
      </c>
      <c r="N26" s="29">
        <f t="shared" si="2"/>
        <v>0.98295836131631964</v>
      </c>
      <c r="O26" s="46">
        <f t="shared" si="3"/>
        <v>3</v>
      </c>
    </row>
    <row r="27" spans="1:15" ht="14" x14ac:dyDescent="0.3">
      <c r="A27" s="23">
        <v>4038.4332000000004</v>
      </c>
      <c r="B27" s="24">
        <v>17</v>
      </c>
      <c r="C27" s="44"/>
      <c r="D27" s="45"/>
      <c r="E27" s="45"/>
      <c r="F27" s="45">
        <v>5447.73</v>
      </c>
      <c r="G27" s="45"/>
      <c r="H27" s="45"/>
      <c r="I27" s="45"/>
      <c r="J27" s="48"/>
      <c r="K27" s="45">
        <v>5346.29</v>
      </c>
      <c r="L27" s="27">
        <f t="shared" si="0"/>
        <v>5346.29</v>
      </c>
      <c r="M27" s="28">
        <f t="shared" si="1"/>
        <v>1.323852527757547</v>
      </c>
      <c r="N27" s="29">
        <f t="shared" si="2"/>
        <v>0.99060220381285191</v>
      </c>
      <c r="O27" s="46">
        <f t="shared" si="3"/>
        <v>2</v>
      </c>
    </row>
    <row r="28" spans="1:15" ht="14" x14ac:dyDescent="0.3">
      <c r="A28" s="23">
        <v>3998.9915999999994</v>
      </c>
      <c r="B28" s="24">
        <v>18</v>
      </c>
      <c r="C28" s="44"/>
      <c r="D28" s="45"/>
      <c r="E28" s="45"/>
      <c r="F28" s="45">
        <v>3719.86</v>
      </c>
      <c r="G28" s="45"/>
      <c r="H28" s="45"/>
      <c r="I28" s="45"/>
      <c r="J28" s="48"/>
      <c r="K28" s="45">
        <v>3612.67</v>
      </c>
      <c r="L28" s="27">
        <f t="shared" si="0"/>
        <v>3612.67</v>
      </c>
      <c r="M28" s="28">
        <f t="shared" si="1"/>
        <v>0.903395245941502</v>
      </c>
      <c r="N28" s="29">
        <f t="shared" si="2"/>
        <v>0.98538158043676594</v>
      </c>
      <c r="O28" s="46">
        <f t="shared" si="3"/>
        <v>2</v>
      </c>
    </row>
    <row r="29" spans="1:15" ht="14" x14ac:dyDescent="0.3">
      <c r="A29" s="23">
        <v>16362</v>
      </c>
      <c r="B29" s="24">
        <v>19</v>
      </c>
      <c r="C29" s="44"/>
      <c r="D29" s="45"/>
      <c r="E29" s="45"/>
      <c r="F29" s="45"/>
      <c r="G29" s="45"/>
      <c r="H29" s="45"/>
      <c r="I29" s="45"/>
      <c r="J29" s="48"/>
      <c r="K29" s="45">
        <v>14545.98</v>
      </c>
      <c r="L29" s="27">
        <f t="shared" si="0"/>
        <v>14545.98</v>
      </c>
      <c r="M29" s="28">
        <f t="shared" si="1"/>
        <v>0.88900990099009902</v>
      </c>
      <c r="N29" s="29">
        <f t="shared" si="2"/>
        <v>1</v>
      </c>
      <c r="O29" s="46">
        <f t="shared" si="3"/>
        <v>1</v>
      </c>
    </row>
    <row r="30" spans="1:15" s="37" customFormat="1" ht="14.5" x14ac:dyDescent="0.35">
      <c r="A30" s="31">
        <v>2073.6</v>
      </c>
      <c r="B30" s="32">
        <v>20</v>
      </c>
      <c r="C30" s="44"/>
      <c r="D30" s="45"/>
      <c r="E30" s="45"/>
      <c r="F30" s="45"/>
      <c r="G30" s="45"/>
      <c r="H30" s="45"/>
      <c r="I30" s="45"/>
      <c r="J30" s="48"/>
      <c r="K30" s="45"/>
      <c r="L30" s="33">
        <f t="shared" si="0"/>
        <v>0</v>
      </c>
      <c r="M30" s="34">
        <f t="shared" si="1"/>
        <v>0</v>
      </c>
      <c r="N30" s="35" t="str">
        <f t="shared" si="2"/>
        <v>brak ofert</v>
      </c>
      <c r="O30" s="47">
        <f t="shared" si="3"/>
        <v>0</v>
      </c>
    </row>
    <row r="31" spans="1:15" ht="14" x14ac:dyDescent="0.3">
      <c r="A31" s="23">
        <v>3910.2264</v>
      </c>
      <c r="B31" s="24">
        <v>21</v>
      </c>
      <c r="C31" s="44">
        <v>3628.8</v>
      </c>
      <c r="D31" s="45"/>
      <c r="E31" s="45"/>
      <c r="F31" s="45"/>
      <c r="G31" s="45"/>
      <c r="H31" s="45"/>
      <c r="I31" s="45"/>
      <c r="J31" s="48"/>
      <c r="K31" s="45"/>
      <c r="L31" s="27">
        <f t="shared" si="0"/>
        <v>3628.8</v>
      </c>
      <c r="M31" s="28">
        <f t="shared" si="1"/>
        <v>0.92802810599406726</v>
      </c>
      <c r="N31" s="29">
        <f t="shared" si="2"/>
        <v>1</v>
      </c>
      <c r="O31" s="46">
        <f t="shared" si="3"/>
        <v>1</v>
      </c>
    </row>
    <row r="32" spans="1:15" ht="14" x14ac:dyDescent="0.3">
      <c r="A32" s="23">
        <v>5481</v>
      </c>
      <c r="B32" s="24">
        <v>22</v>
      </c>
      <c r="C32" s="44">
        <v>12549.6</v>
      </c>
      <c r="D32" s="45"/>
      <c r="E32" s="45"/>
      <c r="F32" s="45"/>
      <c r="G32" s="45"/>
      <c r="H32" s="45"/>
      <c r="I32" s="45"/>
      <c r="J32" s="48">
        <v>9922.5</v>
      </c>
      <c r="K32" s="45">
        <v>19368.72</v>
      </c>
      <c r="L32" s="27">
        <f t="shared" si="0"/>
        <v>9922.5</v>
      </c>
      <c r="M32" s="28">
        <f t="shared" si="1"/>
        <v>1.8103448275862069</v>
      </c>
      <c r="N32" s="29">
        <f t="shared" si="2"/>
        <v>0.71144638178697261</v>
      </c>
      <c r="O32" s="46">
        <f t="shared" si="3"/>
        <v>3</v>
      </c>
    </row>
    <row r="33" spans="1:15" ht="14" x14ac:dyDescent="0.3">
      <c r="A33" s="23">
        <v>542.16</v>
      </c>
      <c r="B33" s="24">
        <v>23</v>
      </c>
      <c r="C33" s="44"/>
      <c r="D33" s="45"/>
      <c r="E33" s="45">
        <v>513</v>
      </c>
      <c r="F33" s="45"/>
      <c r="G33" s="45">
        <v>583.20000000000005</v>
      </c>
      <c r="H33" s="45"/>
      <c r="I33" s="45"/>
      <c r="J33" s="48"/>
      <c r="K33" s="45"/>
      <c r="L33" s="27">
        <f t="shared" si="0"/>
        <v>513</v>
      </c>
      <c r="M33" s="28">
        <f t="shared" si="1"/>
        <v>0.94621513944223112</v>
      </c>
      <c r="N33" s="29">
        <f t="shared" si="2"/>
        <v>0.93596059113300489</v>
      </c>
      <c r="O33" s="46">
        <f t="shared" si="3"/>
        <v>2</v>
      </c>
    </row>
    <row r="34" spans="1:15" ht="14" x14ac:dyDescent="0.3">
      <c r="A34" s="23">
        <v>2203.1999999999998</v>
      </c>
      <c r="B34" s="24">
        <v>24</v>
      </c>
      <c r="C34" s="44"/>
      <c r="D34" s="45"/>
      <c r="E34" s="45"/>
      <c r="F34" s="45"/>
      <c r="G34" s="45"/>
      <c r="H34" s="45"/>
      <c r="I34" s="45"/>
      <c r="J34" s="48">
        <v>2073.6</v>
      </c>
      <c r="K34" s="45"/>
      <c r="L34" s="27">
        <f t="shared" si="0"/>
        <v>2073.6</v>
      </c>
      <c r="M34" s="28">
        <f t="shared" si="1"/>
        <v>0.94117647058823528</v>
      </c>
      <c r="N34" s="29">
        <f t="shared" si="2"/>
        <v>1</v>
      </c>
      <c r="O34" s="46">
        <f t="shared" si="3"/>
        <v>1</v>
      </c>
    </row>
    <row r="35" spans="1:15" ht="14" x14ac:dyDescent="0.3">
      <c r="A35" s="23">
        <v>24754.5828</v>
      </c>
      <c r="B35" s="24">
        <v>25</v>
      </c>
      <c r="C35" s="44"/>
      <c r="D35" s="45">
        <v>24968.52</v>
      </c>
      <c r="E35" s="45"/>
      <c r="F35" s="45">
        <v>24396.94</v>
      </c>
      <c r="G35" s="45"/>
      <c r="H35" s="45"/>
      <c r="I35" s="45"/>
      <c r="J35" s="48">
        <v>25098.36</v>
      </c>
      <c r="K35" s="45">
        <v>25012.55</v>
      </c>
      <c r="L35" s="27">
        <f t="shared" si="0"/>
        <v>24396.94</v>
      </c>
      <c r="M35" s="28">
        <f t="shared" si="1"/>
        <v>0.98555246101744032</v>
      </c>
      <c r="N35" s="29">
        <f t="shared" si="2"/>
        <v>0.98101448615384723</v>
      </c>
      <c r="O35" s="46">
        <f t="shared" si="3"/>
        <v>4</v>
      </c>
    </row>
    <row r="36" spans="1:15" ht="14" x14ac:dyDescent="0.3">
      <c r="A36" s="23">
        <v>5887.2959999999994</v>
      </c>
      <c r="B36" s="24">
        <v>26</v>
      </c>
      <c r="C36" s="44"/>
      <c r="D36" s="45"/>
      <c r="E36" s="45"/>
      <c r="F36" s="45">
        <v>6071.26</v>
      </c>
      <c r="G36" s="45"/>
      <c r="H36" s="45"/>
      <c r="I36" s="45"/>
      <c r="J36" s="48">
        <v>6125.85</v>
      </c>
      <c r="K36" s="45">
        <v>5970.77</v>
      </c>
      <c r="L36" s="27">
        <f t="shared" si="0"/>
        <v>5970.77</v>
      </c>
      <c r="M36" s="28">
        <f t="shared" si="1"/>
        <v>1.0141786653839049</v>
      </c>
      <c r="N36" s="29">
        <f t="shared" si="2"/>
        <v>0.98593286613517928</v>
      </c>
      <c r="O36" s="46">
        <f t="shared" si="3"/>
        <v>3</v>
      </c>
    </row>
    <row r="37" spans="1:15" ht="14" x14ac:dyDescent="0.3">
      <c r="A37" s="23">
        <v>17478.881999999998</v>
      </c>
      <c r="B37" s="24">
        <v>27</v>
      </c>
      <c r="C37" s="44">
        <v>15870.2</v>
      </c>
      <c r="D37" s="45"/>
      <c r="E37" s="45"/>
      <c r="F37" s="45"/>
      <c r="G37" s="45"/>
      <c r="H37" s="45"/>
      <c r="I37" s="45"/>
      <c r="J37" s="48"/>
      <c r="K37" s="45"/>
      <c r="L37" s="27">
        <f t="shared" si="0"/>
        <v>15870.2</v>
      </c>
      <c r="M37" s="28">
        <f t="shared" si="1"/>
        <v>0.90796425080276888</v>
      </c>
      <c r="N37" s="29">
        <f t="shared" si="2"/>
        <v>1</v>
      </c>
      <c r="O37" s="46">
        <f t="shared" si="3"/>
        <v>1</v>
      </c>
    </row>
    <row r="38" spans="1:15" ht="14" x14ac:dyDescent="0.3">
      <c r="A38" s="23">
        <v>18824.400000000001</v>
      </c>
      <c r="B38" s="24">
        <v>28</v>
      </c>
      <c r="C38" s="44">
        <v>21591.360000000001</v>
      </c>
      <c r="D38" s="45">
        <v>17388</v>
      </c>
      <c r="E38" s="45"/>
      <c r="F38" s="45"/>
      <c r="G38" s="45"/>
      <c r="H38" s="45"/>
      <c r="I38" s="45"/>
      <c r="J38" s="48"/>
      <c r="K38" s="45">
        <v>20644.849999999999</v>
      </c>
      <c r="L38" s="27">
        <f t="shared" si="0"/>
        <v>17388</v>
      </c>
      <c r="M38" s="28">
        <f t="shared" si="1"/>
        <v>0.9236947791164658</v>
      </c>
      <c r="N38" s="29">
        <f t="shared" si="2"/>
        <v>0.87487951622335958</v>
      </c>
      <c r="O38" s="46">
        <f t="shared" si="3"/>
        <v>3</v>
      </c>
    </row>
    <row r="39" spans="1:15" ht="14" x14ac:dyDescent="0.3">
      <c r="A39" s="23">
        <v>3317.76</v>
      </c>
      <c r="B39" s="24">
        <v>29</v>
      </c>
      <c r="C39" s="44"/>
      <c r="D39" s="45">
        <v>3034.8</v>
      </c>
      <c r="E39" s="45"/>
      <c r="F39" s="45"/>
      <c r="G39" s="45"/>
      <c r="H39" s="45"/>
      <c r="I39" s="45"/>
      <c r="J39" s="48"/>
      <c r="K39" s="45">
        <v>3735.72</v>
      </c>
      <c r="L39" s="27">
        <f t="shared" si="0"/>
        <v>3034.8</v>
      </c>
      <c r="M39" s="28">
        <f t="shared" si="1"/>
        <v>0.91471354166666663</v>
      </c>
      <c r="N39" s="29">
        <f t="shared" si="2"/>
        <v>0.89647471686074331</v>
      </c>
      <c r="O39" s="46">
        <f t="shared" si="3"/>
        <v>2</v>
      </c>
    </row>
    <row r="40" spans="1:15" ht="14" x14ac:dyDescent="0.3">
      <c r="A40" s="23">
        <v>10157.4</v>
      </c>
      <c r="B40" s="24">
        <v>30</v>
      </c>
      <c r="C40" s="44"/>
      <c r="D40" s="45"/>
      <c r="E40" s="45"/>
      <c r="F40" s="45"/>
      <c r="G40" s="45"/>
      <c r="H40" s="45"/>
      <c r="I40" s="45"/>
      <c r="J40" s="48"/>
      <c r="K40" s="45">
        <v>9060.8799999999992</v>
      </c>
      <c r="L40" s="27">
        <f t="shared" si="0"/>
        <v>9060.8799999999992</v>
      </c>
      <c r="M40" s="28">
        <f t="shared" si="1"/>
        <v>0.89204717742729434</v>
      </c>
      <c r="N40" s="29">
        <f t="shared" si="2"/>
        <v>1</v>
      </c>
      <c r="O40" s="46">
        <f t="shared" si="3"/>
        <v>1</v>
      </c>
    </row>
    <row r="41" spans="1:15" s="37" customFormat="1" ht="14.5" x14ac:dyDescent="0.35">
      <c r="A41" s="31">
        <v>22680</v>
      </c>
      <c r="B41" s="32">
        <v>31</v>
      </c>
      <c r="C41" s="44"/>
      <c r="D41" s="45"/>
      <c r="E41" s="45"/>
      <c r="F41" s="45"/>
      <c r="G41" s="45"/>
      <c r="H41" s="45"/>
      <c r="I41" s="45"/>
      <c r="J41" s="48"/>
      <c r="K41" s="45"/>
      <c r="L41" s="33">
        <f t="shared" si="0"/>
        <v>0</v>
      </c>
      <c r="M41" s="34">
        <f t="shared" si="1"/>
        <v>0</v>
      </c>
      <c r="N41" s="35" t="str">
        <f t="shared" si="2"/>
        <v>brak ofert</v>
      </c>
      <c r="O41" s="47">
        <f t="shared" si="3"/>
        <v>0</v>
      </c>
    </row>
    <row r="42" spans="1:15" ht="14" x14ac:dyDescent="0.3">
      <c r="A42" s="23">
        <v>6124.6799999999994</v>
      </c>
      <c r="B42" s="24">
        <v>32</v>
      </c>
      <c r="C42" s="44">
        <v>6051.67</v>
      </c>
      <c r="D42" s="45"/>
      <c r="E42" s="45"/>
      <c r="F42" s="45"/>
      <c r="G42" s="45"/>
      <c r="H42" s="45"/>
      <c r="I42" s="45"/>
      <c r="J42" s="48"/>
      <c r="K42" s="45"/>
      <c r="L42" s="27">
        <f t="shared" si="0"/>
        <v>6051.67</v>
      </c>
      <c r="M42" s="28">
        <f t="shared" si="1"/>
        <v>0.98807937720827876</v>
      </c>
      <c r="N42" s="29">
        <f t="shared" si="2"/>
        <v>1</v>
      </c>
      <c r="O42" s="46">
        <f t="shared" si="3"/>
        <v>1</v>
      </c>
    </row>
    <row r="43" spans="1:15" ht="14" x14ac:dyDescent="0.3">
      <c r="A43" s="23">
        <v>104018.36399999999</v>
      </c>
      <c r="B43" s="24">
        <v>33</v>
      </c>
      <c r="C43" s="44">
        <v>98643.14</v>
      </c>
      <c r="D43" s="45"/>
      <c r="E43" s="45"/>
      <c r="F43" s="45"/>
      <c r="G43" s="45"/>
      <c r="H43" s="45"/>
      <c r="I43" s="45"/>
      <c r="J43" s="48"/>
      <c r="K43" s="45"/>
      <c r="L43" s="27">
        <f t="shared" si="0"/>
        <v>98643.14</v>
      </c>
      <c r="M43" s="28">
        <f t="shared" si="1"/>
        <v>0.94832427858603907</v>
      </c>
      <c r="N43" s="29">
        <f t="shared" si="2"/>
        <v>1</v>
      </c>
      <c r="O43" s="46">
        <f t="shared" si="3"/>
        <v>1</v>
      </c>
    </row>
    <row r="44" spans="1:15" ht="14" x14ac:dyDescent="0.3">
      <c r="A44" s="23">
        <v>33050.159999999996</v>
      </c>
      <c r="B44" s="24">
        <v>34</v>
      </c>
      <c r="C44" s="44">
        <v>32655.3</v>
      </c>
      <c r="D44" s="45"/>
      <c r="E44" s="45"/>
      <c r="F44" s="45"/>
      <c r="G44" s="45"/>
      <c r="H44" s="45"/>
      <c r="I44" s="45"/>
      <c r="J44" s="48"/>
      <c r="K44" s="45"/>
      <c r="L44" s="27">
        <f t="shared" si="0"/>
        <v>32655.3</v>
      </c>
      <c r="M44" s="28">
        <f t="shared" si="1"/>
        <v>0.98805270534242506</v>
      </c>
      <c r="N44" s="29">
        <f t="shared" si="2"/>
        <v>1</v>
      </c>
      <c r="O44" s="46">
        <f t="shared" si="3"/>
        <v>1</v>
      </c>
    </row>
    <row r="45" spans="1:15" ht="14" x14ac:dyDescent="0.3">
      <c r="A45" s="23">
        <v>29591.9568</v>
      </c>
      <c r="B45" s="24">
        <v>35</v>
      </c>
      <c r="C45" s="44">
        <v>27398.57</v>
      </c>
      <c r="D45" s="45"/>
      <c r="E45" s="45"/>
      <c r="F45" s="45"/>
      <c r="G45" s="45"/>
      <c r="H45" s="45"/>
      <c r="I45" s="45"/>
      <c r="J45" s="48"/>
      <c r="K45" s="45"/>
      <c r="L45" s="27">
        <f t="shared" si="0"/>
        <v>27398.57</v>
      </c>
      <c r="M45" s="28">
        <f t="shared" si="1"/>
        <v>0.92587895370271689</v>
      </c>
      <c r="N45" s="29">
        <f t="shared" si="2"/>
        <v>1</v>
      </c>
      <c r="O45" s="46">
        <f t="shared" si="3"/>
        <v>1</v>
      </c>
    </row>
    <row r="46" spans="1:15" ht="14" x14ac:dyDescent="0.3">
      <c r="A46" s="23">
        <v>3704.4</v>
      </c>
      <c r="B46" s="24">
        <v>36</v>
      </c>
      <c r="C46" s="44">
        <v>3620.38</v>
      </c>
      <c r="D46" s="45"/>
      <c r="E46" s="45"/>
      <c r="F46" s="45"/>
      <c r="G46" s="45"/>
      <c r="H46" s="45"/>
      <c r="I46" s="45"/>
      <c r="J46" s="48"/>
      <c r="K46" s="45"/>
      <c r="L46" s="27">
        <f t="shared" si="0"/>
        <v>3620.38</v>
      </c>
      <c r="M46" s="28">
        <f t="shared" si="1"/>
        <v>0.97731886405355795</v>
      </c>
      <c r="N46" s="29">
        <f t="shared" si="2"/>
        <v>1</v>
      </c>
      <c r="O46" s="46">
        <f t="shared" si="3"/>
        <v>1</v>
      </c>
    </row>
    <row r="47" spans="1:15" ht="14" x14ac:dyDescent="0.3">
      <c r="A47" s="23">
        <v>21354.5592</v>
      </c>
      <c r="B47" s="24">
        <v>37</v>
      </c>
      <c r="C47" s="44">
        <v>18250.52</v>
      </c>
      <c r="D47" s="45"/>
      <c r="E47" s="45"/>
      <c r="F47" s="45"/>
      <c r="G47" s="45"/>
      <c r="H47" s="45"/>
      <c r="I47" s="45"/>
      <c r="J47" s="48"/>
      <c r="K47" s="45"/>
      <c r="L47" s="27">
        <f t="shared" si="0"/>
        <v>18250.52</v>
      </c>
      <c r="M47" s="28">
        <f t="shared" si="1"/>
        <v>0.85464278747556632</v>
      </c>
      <c r="N47" s="29">
        <f t="shared" si="2"/>
        <v>1</v>
      </c>
      <c r="O47" s="46">
        <f t="shared" si="3"/>
        <v>1</v>
      </c>
    </row>
    <row r="48" spans="1:15" ht="14" x14ac:dyDescent="0.3">
      <c r="A48" s="23">
        <v>8789.76</v>
      </c>
      <c r="B48" s="24">
        <v>38</v>
      </c>
      <c r="C48" s="44">
        <v>8607.08</v>
      </c>
      <c r="D48" s="45"/>
      <c r="E48" s="45"/>
      <c r="F48" s="45"/>
      <c r="G48" s="45"/>
      <c r="H48" s="45"/>
      <c r="I48" s="45"/>
      <c r="J48" s="48"/>
      <c r="K48" s="45"/>
      <c r="L48" s="27">
        <f t="shared" si="0"/>
        <v>8607.08</v>
      </c>
      <c r="M48" s="28">
        <f t="shared" si="1"/>
        <v>0.97921672491626621</v>
      </c>
      <c r="N48" s="29">
        <f t="shared" si="2"/>
        <v>1</v>
      </c>
      <c r="O48" s="46">
        <f t="shared" si="3"/>
        <v>1</v>
      </c>
    </row>
    <row r="49" spans="1:15" ht="14" x14ac:dyDescent="0.3">
      <c r="A49" s="23">
        <v>3643.5</v>
      </c>
      <c r="B49" s="24">
        <v>39</v>
      </c>
      <c r="C49" s="44">
        <v>2443.88</v>
      </c>
      <c r="D49" s="45"/>
      <c r="E49" s="45"/>
      <c r="F49" s="45"/>
      <c r="G49" s="45"/>
      <c r="H49" s="45"/>
      <c r="I49" s="45"/>
      <c r="J49" s="48"/>
      <c r="K49" s="45"/>
      <c r="L49" s="27">
        <f t="shared" si="0"/>
        <v>2443.88</v>
      </c>
      <c r="M49" s="28">
        <f t="shared" si="1"/>
        <v>0.67075065184575278</v>
      </c>
      <c r="N49" s="29">
        <f t="shared" si="2"/>
        <v>1</v>
      </c>
      <c r="O49" s="46">
        <f t="shared" si="3"/>
        <v>1</v>
      </c>
    </row>
    <row r="50" spans="1:15" ht="14" x14ac:dyDescent="0.3">
      <c r="A50" s="23">
        <v>6390.09</v>
      </c>
      <c r="B50" s="24">
        <v>40</v>
      </c>
      <c r="C50" s="44">
        <v>5095.4399999999996</v>
      </c>
      <c r="D50" s="45"/>
      <c r="E50" s="45"/>
      <c r="F50" s="45"/>
      <c r="G50" s="45"/>
      <c r="H50" s="45"/>
      <c r="I50" s="45"/>
      <c r="J50" s="48"/>
      <c r="K50" s="45"/>
      <c r="L50" s="27">
        <f t="shared" si="0"/>
        <v>5095.4399999999996</v>
      </c>
      <c r="M50" s="28">
        <f t="shared" si="1"/>
        <v>0.79739721975746813</v>
      </c>
      <c r="N50" s="29">
        <f t="shared" si="2"/>
        <v>1</v>
      </c>
      <c r="O50" s="46">
        <f t="shared" si="3"/>
        <v>1</v>
      </c>
    </row>
    <row r="51" spans="1:15" x14ac:dyDescent="0.25">
      <c r="A51" s="39"/>
      <c r="C51" s="41"/>
      <c r="D51" s="41"/>
      <c r="E51" s="41"/>
      <c r="F51" s="41"/>
      <c r="G51" s="41"/>
      <c r="H51" s="41"/>
      <c r="I51" s="41"/>
      <c r="J51" s="41"/>
      <c r="K51" s="41"/>
      <c r="L51" s="49"/>
    </row>
  </sheetData>
  <sheetProtection selectLockedCells="1" selectUnlockedCells="1"/>
  <autoFilter ref="A10:O22" xr:uid="{3807F2C6-6073-433A-9958-0DB9765F3CD2}"/>
  <conditionalFormatting sqref="C11:K11">
    <cfRule type="top10" priority="1" rank="1"/>
  </conditionalFormatting>
  <pageMargins left="0.7" right="0.7" top="0.75" bottom="0.75" header="0.51180555555555551" footer="0.51180555555555551"/>
  <pageSetup paperSize="9" scale="58" firstPageNumber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2</vt:i4>
      </vt:variant>
    </vt:vector>
  </HeadingPairs>
  <TitlesOfParts>
    <vt:vector size="4" baseType="lpstr">
      <vt:lpstr>Netto</vt:lpstr>
      <vt:lpstr>Brutto</vt:lpstr>
      <vt:lpstr>Brutto!Excel_BuiltIn__FilterDatabase</vt:lpstr>
      <vt:lpstr>Netto!Excel_BuiltIn__FilterDatabase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2022-01-21T19:57:43Z</dcterms:created>
  <dcterms:modified xsi:type="dcterms:W3CDTF">2022-01-21T19:58:38Z</dcterms:modified>
</cp:coreProperties>
</file>